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gadomski\Desktop\2018 struktury na stronę\"/>
    </mc:Choice>
  </mc:AlternateContent>
  <xr:revisionPtr revIDLastSave="0" documentId="13_ncr:1_{7FB9E07A-526B-404C-8611-69004408602E}" xr6:coauthVersionLast="40" xr6:coauthVersionMax="40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" sheetId="50" state="hidden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34" l="1"/>
  <c r="J13" i="34"/>
  <c r="J14" i="34"/>
  <c r="J15" i="34"/>
  <c r="J16" i="34"/>
  <c r="J17" i="34"/>
  <c r="J18" i="34"/>
  <c r="J19" i="34"/>
  <c r="J20" i="34"/>
  <c r="J21" i="34"/>
  <c r="J22" i="34"/>
  <c r="J23" i="34"/>
  <c r="J24" i="34"/>
  <c r="J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11" i="34"/>
  <c r="J9" i="34"/>
  <c r="J8" i="34"/>
  <c r="I8" i="34"/>
  <c r="I9" i="34"/>
  <c r="J10" i="34" l="1"/>
  <c r="J10" i="49"/>
  <c r="I10" i="49"/>
  <c r="I25" i="49" s="1"/>
  <c r="J10" i="48"/>
  <c r="I10" i="48"/>
  <c r="I25" i="48" s="1"/>
  <c r="J10" i="47"/>
  <c r="I10" i="47"/>
  <c r="I25" i="47" s="1"/>
  <c r="J10" i="46"/>
  <c r="I10" i="46"/>
  <c r="I25" i="46" s="1"/>
  <c r="J10" i="45"/>
  <c r="I10" i="45"/>
  <c r="I25" i="45" s="1"/>
  <c r="J10" i="44"/>
  <c r="I10" i="44"/>
  <c r="I25" i="44" s="1"/>
  <c r="J10" i="43"/>
  <c r="I10" i="43"/>
  <c r="J10" i="42"/>
  <c r="I10" i="42"/>
  <c r="I25" i="42" s="1"/>
  <c r="J10" i="41"/>
  <c r="I10" i="41"/>
  <c r="I25" i="41" s="1"/>
  <c r="J10" i="40"/>
  <c r="I10" i="40"/>
  <c r="I25" i="40" s="1"/>
  <c r="J10" i="39"/>
  <c r="I10" i="39"/>
  <c r="I25" i="39" s="1"/>
  <c r="J10" i="38"/>
  <c r="I10" i="38"/>
  <c r="I25" i="38" s="1"/>
  <c r="J10" i="37"/>
  <c r="I10" i="37"/>
  <c r="I25" i="37" s="1"/>
  <c r="J10" i="36"/>
  <c r="I10" i="36"/>
  <c r="I25" i="36" s="1"/>
  <c r="J10" i="35"/>
  <c r="I10" i="35"/>
  <c r="I25" i="35" s="1"/>
  <c r="I25" i="43" l="1"/>
  <c r="K13" i="43"/>
  <c r="K17" i="43"/>
  <c r="K21" i="43"/>
  <c r="K14" i="43"/>
  <c r="K18" i="43"/>
  <c r="K22" i="43"/>
  <c r="K11" i="43"/>
  <c r="K15" i="43"/>
  <c r="K19" i="43"/>
  <c r="K23" i="43"/>
  <c r="K12" i="43"/>
  <c r="K16" i="43"/>
  <c r="K20" i="43"/>
  <c r="K24" i="43"/>
  <c r="A3" i="49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A9" i="49"/>
  <c r="A10" i="49" s="1"/>
  <c r="K8" i="49"/>
  <c r="A8" i="49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A8" i="47"/>
  <c r="A9" i="47" s="1"/>
  <c r="A10" i="47" s="1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A8" i="46"/>
  <c r="A9" i="46" s="1"/>
  <c r="A10" i="46" s="1"/>
  <c r="K26" i="45"/>
  <c r="K25" i="45"/>
  <c r="K10" i="45"/>
  <c r="K9" i="45"/>
  <c r="K8" i="45"/>
  <c r="A8" i="45"/>
  <c r="A9" i="45" s="1"/>
  <c r="A10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A9" i="44"/>
  <c r="A10" i="44" s="1"/>
  <c r="K8" i="44"/>
  <c r="A8" i="44"/>
  <c r="K26" i="43"/>
  <c r="K25" i="43"/>
  <c r="K10" i="43"/>
  <c r="K9" i="43"/>
  <c r="A9" i="43"/>
  <c r="A10" i="43" s="1"/>
  <c r="K8" i="43"/>
  <c r="A8" i="43"/>
  <c r="K26" i="42"/>
  <c r="K25" i="42"/>
  <c r="K10" i="42"/>
  <c r="K9" i="42"/>
  <c r="A9" i="42"/>
  <c r="A10" i="42" s="1"/>
  <c r="K8" i="42"/>
  <c r="A8" i="42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A9" i="41"/>
  <c r="A10" i="41" s="1"/>
  <c r="K8" i="41"/>
  <c r="A8" i="4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A8" i="40"/>
  <c r="A9" i="40" s="1"/>
  <c r="A10" i="40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A8" i="39"/>
  <c r="A9" i="39" s="1"/>
  <c r="A10" i="39" s="1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A9" i="38"/>
  <c r="A10" i="38" s="1"/>
  <c r="K8" i="38"/>
  <c r="A8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A9" i="37"/>
  <c r="A10" i="37" s="1"/>
  <c r="K8" i="37"/>
  <c r="A8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A8" i="36"/>
  <c r="A9" i="36" s="1"/>
  <c r="A10" i="36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A8" i="35"/>
  <c r="A9" i="35" s="1"/>
  <c r="A10" i="35" s="1"/>
  <c r="A8" i="34"/>
  <c r="A9" i="34" s="1"/>
  <c r="A10" i="34" s="1"/>
  <c r="J10" i="33" l="1"/>
  <c r="I10" i="33"/>
  <c r="A8" i="33"/>
  <c r="A9" i="33" s="1"/>
  <c r="A10" i="33" s="1"/>
  <c r="K24" i="33" l="1"/>
  <c r="I25" i="33"/>
  <c r="K10" i="33" s="1"/>
  <c r="I10" i="34"/>
  <c r="K23" i="33"/>
  <c r="K11" i="33"/>
  <c r="K16" i="33"/>
  <c r="K14" i="33"/>
  <c r="K22" i="33"/>
  <c r="K12" i="33"/>
  <c r="K20" i="33"/>
  <c r="K18" i="33"/>
  <c r="K13" i="33"/>
  <c r="K15" i="33"/>
  <c r="K17" i="33"/>
  <c r="K19" i="33"/>
  <c r="K21" i="33"/>
  <c r="I25" i="34" l="1"/>
  <c r="K23" i="34"/>
  <c r="K19" i="34"/>
  <c r="K15" i="34"/>
  <c r="K11" i="34"/>
  <c r="K22" i="34"/>
  <c r="K14" i="34"/>
  <c r="K17" i="34"/>
  <c r="K24" i="34"/>
  <c r="K20" i="34"/>
  <c r="K16" i="34"/>
  <c r="K12" i="34"/>
  <c r="K18" i="34"/>
  <c r="K21" i="34"/>
  <c r="K13" i="34"/>
  <c r="K26" i="33"/>
  <c r="K9" i="33"/>
  <c r="K8" i="33"/>
  <c r="K25" i="33"/>
  <c r="K25" i="34" l="1"/>
  <c r="K8" i="34"/>
  <c r="K26" i="34"/>
  <c r="K9" i="34"/>
  <c r="K10" i="34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<sst xmlns="http://schemas.openxmlformats.org/spreadsheetml/2006/main" count="836" uniqueCount="69">
  <si>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</si>
  <si>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</si>
  <si>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</si>
  <si>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</si>
  <si>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</si>
  <si>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</si>
  <si>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</si>
  <si>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</si>
  <si>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</si>
  <si>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</si>
  <si>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</si>
  <si>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</si>
  <si>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</si>
  <si>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</si>
  <si>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</si>
  <si>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</si>
  <si>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</si>
  <si>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</si>
  <si>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</si>
  <si>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</si>
  <si>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</si>
  <si>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</si>
  <si>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</si>
  <si>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</si>
  <si>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</si>
  <si>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</si>
  <si>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</si>
  <si>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</si>
  <si>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</si>
  <si>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</si>
  <si>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</si>
  <si>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</si>
  <si>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</si>
  <si>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</si>
  <si>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</si>
  <si>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</si>
  <si>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</si>
  <si>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</si>
  <si>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</si>
  <si>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</si>
  <si>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</si>
  <si>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</si>
  <si>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</si>
  <si>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</si>
  <si>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</si>
  <si>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</si>
  <si>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</si>
  <si>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</si>
  <si>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</si>
  <si>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</si>
  <si>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</si>
  <si>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</si>
  <si>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</si>
  <si>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</si>
  <si>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</si>
  <si>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</si>
  <si>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</si>
  <si>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</si>
  <si>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</si>
  <si>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</si>
  <si>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realizowanych umów</t>
  </si>
  <si>
    <t>liczba wypłaconych dofinansowań</t>
  </si>
  <si>
    <t>Nr woj.</t>
  </si>
  <si>
    <t>Województwo</t>
  </si>
  <si>
    <t>Samorządy wojewódzkie ogółem</t>
  </si>
  <si>
    <t xml:space="preserve"> na rehabilitację zawodową i społeczną osób niepełnosprawnych ze środków PFRON w 2018 roku</t>
  </si>
  <si>
    <t>Struktura wydatków ogółem na rehabilitację zawodową i społeczną osób niepełnosprawnych ze środków PFRON w 2018 roku</t>
  </si>
  <si>
    <t>Michał Gadomski, Departament ds. Finansowych PFRON 19.02.2019 r.</t>
  </si>
  <si>
    <t>liczba zaz działających ze środków PFRON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</si>
</sst>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 xr:uid="{00000000-0005-0000-0000-000001000000}"/>
    <cellStyle name="Normalny_Arkusz3" xfId="1" xr:uid="{00000000-0005-0000-0000-000002000000}"/>
    <cellStyle name="Normalny_Arkusz4" xfId="2" xr:uid="{00000000-0005-0000-0000-000003000000}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CCECFF"/>
      <color rgb="FFFFFF99"/>
      <color rgb="FFFFD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workbookViewId="0">
      <selection activeCell="B21" sqref="B21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26" t="s">
        <v>62</v>
      </c>
      <c r="B1" s="26" t="s">
        <v>63</v>
      </c>
    </row>
    <row r="2" spans="1:2" x14ac:dyDescent="0.2">
      <c r="A2" s="26">
        <v>1</v>
      </c>
      <c r="B2" s="27" t="s">
        <v>39</v>
      </c>
    </row>
    <row r="3" spans="1:2" x14ac:dyDescent="0.2">
      <c r="A3" s="26">
        <v>2</v>
      </c>
      <c r="B3" s="27" t="s">
        <v>40</v>
      </c>
    </row>
    <row r="4" spans="1:2" x14ac:dyDescent="0.2">
      <c r="A4" s="26">
        <v>3</v>
      </c>
      <c r="B4" s="27" t="s">
        <v>41</v>
      </c>
    </row>
    <row r="5" spans="1:2" x14ac:dyDescent="0.2">
      <c r="A5" s="26">
        <v>4</v>
      </c>
      <c r="B5" s="27" t="s">
        <v>42</v>
      </c>
    </row>
    <row r="6" spans="1:2" x14ac:dyDescent="0.2">
      <c r="A6" s="26">
        <v>5</v>
      </c>
      <c r="B6" s="27" t="s">
        <v>43</v>
      </c>
    </row>
    <row r="7" spans="1:2" x14ac:dyDescent="0.2">
      <c r="A7" s="26">
        <v>6</v>
      </c>
      <c r="B7" s="27" t="s">
        <v>44</v>
      </c>
    </row>
    <row r="8" spans="1:2" x14ac:dyDescent="0.2">
      <c r="A8" s="26">
        <v>7</v>
      </c>
      <c r="B8" s="27" t="s">
        <v>45</v>
      </c>
    </row>
    <row r="9" spans="1:2" x14ac:dyDescent="0.2">
      <c r="A9" s="26">
        <v>8</v>
      </c>
      <c r="B9" s="27" t="s">
        <v>46</v>
      </c>
    </row>
    <row r="10" spans="1:2" x14ac:dyDescent="0.2">
      <c r="A10" s="26">
        <v>9</v>
      </c>
      <c r="B10" s="27" t="s">
        <v>47</v>
      </c>
    </row>
    <row r="11" spans="1:2" x14ac:dyDescent="0.2">
      <c r="A11" s="26">
        <v>10</v>
      </c>
      <c r="B11" s="27" t="s">
        <v>48</v>
      </c>
    </row>
    <row r="12" spans="1:2" x14ac:dyDescent="0.2">
      <c r="A12" s="26">
        <v>11</v>
      </c>
      <c r="B12" s="27" t="s">
        <v>49</v>
      </c>
    </row>
    <row r="13" spans="1:2" x14ac:dyDescent="0.2">
      <c r="A13" s="26">
        <v>12</v>
      </c>
      <c r="B13" s="27" t="s">
        <v>50</v>
      </c>
    </row>
    <row r="14" spans="1:2" x14ac:dyDescent="0.2">
      <c r="A14" s="26">
        <v>13</v>
      </c>
      <c r="B14" s="27" t="s">
        <v>51</v>
      </c>
    </row>
    <row r="15" spans="1:2" x14ac:dyDescent="0.2">
      <c r="A15" s="26">
        <v>14</v>
      </c>
      <c r="B15" s="27" t="s">
        <v>52</v>
      </c>
    </row>
    <row r="16" spans="1:2" x14ac:dyDescent="0.2">
      <c r="A16" s="26">
        <v>15</v>
      </c>
      <c r="B16" s="27" t="s">
        <v>53</v>
      </c>
    </row>
    <row r="17" spans="1:2" x14ac:dyDescent="0.2">
      <c r="A17" s="26">
        <v>16</v>
      </c>
      <c r="B17" s="27" t="s">
        <v>54</v>
      </c>
    </row>
    <row r="19" spans="1:2" x14ac:dyDescent="0.2">
      <c r="B19" t="s">
        <v>57</v>
      </c>
    </row>
    <row r="20" spans="1:2" x14ac:dyDescent="0.2">
      <c r="B20" t="s">
        <v>65</v>
      </c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CONCATENATE(lista!B19,lista!B9,lista!B20)</f>
        <v>Struktura wydatków województwa opolskiego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2072000</v>
      </c>
      <c r="J8" s="23">
        <v>2</v>
      </c>
      <c r="K8" s="13">
        <f>I8/I25*100</f>
        <v>60.108950373563196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67136</v>
      </c>
      <c r="J9" s="24">
        <v>1</v>
      </c>
      <c r="K9" s="13">
        <f>I9/I25*100</f>
        <v>1.9476228244592368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1307938</v>
      </c>
      <c r="J10" s="25">
        <f>SUM(J11:J24)</f>
        <v>55</v>
      </c>
      <c r="K10" s="13">
        <f>I10/I25*100</f>
        <v>37.943426801977559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246175</v>
      </c>
      <c r="J12" s="30">
        <v>12</v>
      </c>
      <c r="K12" s="14">
        <f>I12/I10*100</f>
        <v>18.821610810298349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155394</v>
      </c>
      <c r="J13" s="30">
        <v>6</v>
      </c>
      <c r="K13" s="14">
        <f>I13/I10*100</f>
        <v>11.880838388363975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237400</v>
      </c>
      <c r="J15" s="30">
        <v>8</v>
      </c>
      <c r="K15" s="14">
        <f>I15/I10*100</f>
        <v>18.150707449435679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472223</v>
      </c>
      <c r="J20" s="30">
        <v>21</v>
      </c>
      <c r="K20" s="14">
        <f>I20/I10*100</f>
        <v>36.10438721101459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115746</v>
      </c>
      <c r="J21" s="30">
        <v>5</v>
      </c>
      <c r="K21" s="14">
        <f>I21/I10*100</f>
        <v>8.8495020406166045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41000</v>
      </c>
      <c r="J22" s="30">
        <v>2</v>
      </c>
      <c r="K22" s="14">
        <f>I22/I10*100</f>
        <v>3.1347051618654707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40000</v>
      </c>
      <c r="J24" s="30">
        <v>1</v>
      </c>
      <c r="K24" s="14">
        <f>I24/I10*100</f>
        <v>3.0582489384053373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3447074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3459723</v>
      </c>
      <c r="J26" s="18" t="s">
        <v>6</v>
      </c>
      <c r="K26" s="59">
        <f>I25/I26*100</f>
        <v>99.634392695600198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m+a79Hkfh6igv36xMN/LluO2N6vXOhgvVGvoQkDOz1v6cI0FDEr4EsWDxHVPmWwVOuoybbwGnBFRdG3CIkk70A==" saltValue="ipIAPVQMx1dmPQKhLVrMbA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CONCATENATE(lista!B19,lista!B10,lista!B20)</f>
        <v>Struktura wydatków województwa podkarpackiego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9307301</v>
      </c>
      <c r="J8" s="23">
        <v>12</v>
      </c>
      <c r="K8" s="13">
        <f>I8/I25*100</f>
        <v>86.859465985077861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1408055</v>
      </c>
      <c r="J9" s="24">
        <v>7</v>
      </c>
      <c r="K9" s="13">
        <f>I9/I25*100</f>
        <v>13.140534014922137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0</v>
      </c>
      <c r="J10" s="25">
        <f>SUM(J11:J24)</f>
        <v>0</v>
      </c>
      <c r="K10" s="13">
        <f>I10/I25*100</f>
        <v>0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10715356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10761351</v>
      </c>
      <c r="J26" s="18" t="s">
        <v>6</v>
      </c>
      <c r="K26" s="59">
        <f>I25/I26*100</f>
        <v>99.57259083919854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5kkDx2IoT6FDlFrJVLPxySU5BRXD6hJJugSSsVfuEQy65wzcB4B+ILLk6Q7b4GM8T1tZPRuyQLW9DvYWmncjkA==" saltValue="0Dm2Fx3ZtoiRPpXa6UVRtg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CONCATENATE(lista!B19,lista!B11,lista!B20)</f>
        <v>Struktura wydatków województwa podlaskiego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2724811</v>
      </c>
      <c r="J8" s="23">
        <v>4</v>
      </c>
      <c r="K8" s="13">
        <f>I8/I25*100</f>
        <v>58.694016026193353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1817589</v>
      </c>
      <c r="J9" s="24">
        <v>6</v>
      </c>
      <c r="K9" s="13">
        <f>I9/I25*100</f>
        <v>39.151925728071681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100000</v>
      </c>
      <c r="J10" s="25">
        <f>SUM(J11:J24)</f>
        <v>13</v>
      </c>
      <c r="K10" s="13">
        <f>I10/I25*100</f>
        <v>2.1540582457349648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9800</v>
      </c>
      <c r="J11" s="30">
        <v>1</v>
      </c>
      <c r="K11" s="14">
        <f>I11/I10*100</f>
        <v>9.8000000000000007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13600</v>
      </c>
      <c r="J12" s="30">
        <v>2</v>
      </c>
      <c r="K12" s="14">
        <f>I12/I10*100</f>
        <v>13.600000000000001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21000</v>
      </c>
      <c r="J15" s="30">
        <v>3</v>
      </c>
      <c r="K15" s="14">
        <f>I15/I10*100</f>
        <v>21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34500</v>
      </c>
      <c r="J20" s="30">
        <v>4</v>
      </c>
      <c r="K20" s="14">
        <f>I20/I10*100</f>
        <v>34.5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13200</v>
      </c>
      <c r="J21" s="30">
        <v>2</v>
      </c>
      <c r="K21" s="14">
        <f>I21/I10*100</f>
        <v>13.200000000000001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7900</v>
      </c>
      <c r="J23" s="30">
        <v>1</v>
      </c>
      <c r="K23" s="14">
        <f>I23/I10*100</f>
        <v>7.9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4642400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4652473</v>
      </c>
      <c r="J26" s="18" t="s">
        <v>6</v>
      </c>
      <c r="K26" s="59">
        <f>I25/I26*100</f>
        <v>99.783491489364906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NxnQoUQ7wIQZ0l0BzdZ30ydiYbXjnhUjIZOsCOoOEkv2agPz+YF4L7LiiHUC/Q/wYGgU4S+0wiO5zGlFtKvdmw==" saltValue="mfxC8sFEbNoMFAlLElR2Nw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CONCATENATE(lista!B19,lista!B12,lista!B20)</f>
        <v>Struktura wydatków województwa pomorskiego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2090500</v>
      </c>
      <c r="J8" s="23">
        <v>2</v>
      </c>
      <c r="K8" s="13">
        <f>I8/I25*100</f>
        <v>31.632970982858577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3418269</v>
      </c>
      <c r="J9" s="24">
        <v>11</v>
      </c>
      <c r="K9" s="13">
        <f>I9/I25*100</f>
        <v>51.724469786464965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1099842</v>
      </c>
      <c r="J10" s="25">
        <f>SUM(J11:J24)</f>
        <v>73</v>
      </c>
      <c r="K10" s="13">
        <f>I10/I25*100</f>
        <v>16.642559230676461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115000</v>
      </c>
      <c r="J11" s="30">
        <v>4</v>
      </c>
      <c r="K11" s="14">
        <f>I11/I10*100</f>
        <v>10.456047323160963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321700</v>
      </c>
      <c r="J15" s="30">
        <v>19</v>
      </c>
      <c r="K15" s="14">
        <f>I15/I10*100</f>
        <v>29.249655859659839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621142</v>
      </c>
      <c r="J20" s="30">
        <v>47</v>
      </c>
      <c r="K20" s="14">
        <f>I20/I10*100</f>
        <v>56.475566490459542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42000</v>
      </c>
      <c r="J22" s="30">
        <v>3</v>
      </c>
      <c r="K22" s="14">
        <f>I22/I10*100</f>
        <v>3.8187303267196562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6608611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6608769</v>
      </c>
      <c r="J26" s="18" t="s">
        <v>6</v>
      </c>
      <c r="K26" s="59">
        <f>I25/I26*100</f>
        <v>99.99760923706063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ee3QETroa+SAb0QawfZpBhyD9XjbUedYatOv8RVLJ0+NBY1ZjSdyRXm5n/lBtUugk6rfWh1s2qnP2guTUic5Tw==" saltValue="ctaoHbkxUV+KgsUclHmqVA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CONCATENATE(lista!B19,lista!B13,lista!B20)</f>
        <v>Struktura wydatków województwa śląskiego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11722047</v>
      </c>
      <c r="J8" s="23">
        <v>14</v>
      </c>
      <c r="K8" s="13">
        <f>I8/I25*100</f>
        <v>70.980182003307988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4792488</v>
      </c>
      <c r="J9" s="24">
        <v>18</v>
      </c>
      <c r="K9" s="13">
        <f>I9/I25*100</f>
        <v>29.019817996692005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0</v>
      </c>
      <c r="J10" s="25">
        <f>SUM(J11:J24)</f>
        <v>0</v>
      </c>
      <c r="K10" s="13">
        <f>I10/I25*100</f>
        <v>0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16514535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16514535</v>
      </c>
      <c r="J26" s="18" t="s">
        <v>6</v>
      </c>
      <c r="K26" s="59">
        <f>I25/I26*100</f>
        <v>100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XP5aDJplZr4vHT8X0ziVw7EXZutvCvR1swj2V+rDn+RVfk8Et3Wwn71A9PaDELvR72BwzXWtcZOkxJAnGAkQ4g==" saltValue="DHVsP8W/ngpBzoGruxuVag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CONCATENATE(lista!B19,lista!B14,lista!B20)</f>
        <v>Struktura wydatków województwa świętokrzyskiego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4456853</v>
      </c>
      <c r="J8" s="23">
        <v>4</v>
      </c>
      <c r="K8" s="13">
        <f>I8/I25*100</f>
        <v>82.287756315336637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360000</v>
      </c>
      <c r="J9" s="24">
        <v>1</v>
      </c>
      <c r="K9" s="13">
        <f>I9/I25*100</f>
        <v>6.6467510311695692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599327</v>
      </c>
      <c r="J10" s="25">
        <f>SUM(J11:J24)</f>
        <v>49</v>
      </c>
      <c r="K10" s="13">
        <f>I10/I25*100</f>
        <v>11.065492653493791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78912</v>
      </c>
      <c r="J12" s="30">
        <v>9</v>
      </c>
      <c r="K12" s="14">
        <f>I12/I10*100</f>
        <v>13.1667687255872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69407</v>
      </c>
      <c r="J13" s="30">
        <v>6</v>
      </c>
      <c r="K13" s="14">
        <f>I13/I10*100</f>
        <v>11.580823156640699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181224</v>
      </c>
      <c r="J15" s="30">
        <v>14</v>
      </c>
      <c r="K15" s="14">
        <f>I15/I10*100</f>
        <v>30.237916863415133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240684</v>
      </c>
      <c r="J20" s="30">
        <v>18</v>
      </c>
      <c r="K20" s="14">
        <f>I20/I10*100</f>
        <v>40.159045062211447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29100</v>
      </c>
      <c r="J21" s="30">
        <v>2</v>
      </c>
      <c r="K21" s="14">
        <f>I21/I10*100</f>
        <v>4.8554461921455232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5416180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5758838</v>
      </c>
      <c r="J26" s="18" t="s">
        <v>6</v>
      </c>
      <c r="K26" s="59">
        <f>I25/I26*100</f>
        <v>94.049876034019363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pvw1qkhgj2JTYfAwGErKMSgVvhhY5HPss1I0eFBUvj4lU4MJhHijJPtkp4hnonzNc851+RI5hYMafXhSIIXufw==" saltValue="XcO510n6V4hOb+UOmFQt2Q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CONCATENATE(lista!B19,lista!B15,lista!B20)</f>
        <v>Struktura wydatków województwa warmińsko-mazurskiego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5201535</v>
      </c>
      <c r="J8" s="23">
        <v>9</v>
      </c>
      <c r="K8" s="13">
        <f>I8/I25*100</f>
        <v>64.768888131814606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2629511</v>
      </c>
      <c r="J9" s="24">
        <v>12</v>
      </c>
      <c r="K9" s="13">
        <f>I9/I25*100</f>
        <v>32.742354670376329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199870</v>
      </c>
      <c r="J10" s="25">
        <f>SUM(J11:J24)</f>
        <v>7</v>
      </c>
      <c r="K10" s="13">
        <f>I10/I25*100</f>
        <v>2.488757197809067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40000</v>
      </c>
      <c r="J13" s="30">
        <v>1</v>
      </c>
      <c r="K13" s="14">
        <f>I13/I10*100</f>
        <v>20.013008455496074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159870</v>
      </c>
      <c r="J15" s="30">
        <v>6</v>
      </c>
      <c r="K15" s="14">
        <f>I15/I10*100</f>
        <v>79.986991544503923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8030916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8170746</v>
      </c>
      <c r="J26" s="18" t="s">
        <v>6</v>
      </c>
      <c r="K26" s="59">
        <f>I25/I26*100</f>
        <v>98.288650754778089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hSMbScUBZGOIDMPCqLSVaTbUe/winxA9NXUZZ81hVr0ShQyicuFUFTpAg0oOvOxfShS7pWU/1I/F+XPAS9EUlw==" saltValue="kypWfZs6gu4h/ysvegQSqA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CONCATENATE(lista!B19,lista!B16,lista!B20)</f>
        <v>Struktura wydatków województwa wielkopolskiego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8809957</v>
      </c>
      <c r="J8" s="23">
        <v>9</v>
      </c>
      <c r="K8" s="13">
        <f>I8/I25*100</f>
        <v>67.415440843656711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765666</v>
      </c>
      <c r="J9" s="24">
        <v>3</v>
      </c>
      <c r="K9" s="13">
        <f>I9/I25*100</f>
        <v>5.8590196216620871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3492536</v>
      </c>
      <c r="J10" s="25">
        <f>SUM(J11:J24)</f>
        <v>58</v>
      </c>
      <c r="K10" s="13">
        <f>I10/I25*100</f>
        <v>26.725539534681204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1779374</v>
      </c>
      <c r="J11" s="30">
        <v>27</v>
      </c>
      <c r="K11" s="14">
        <f>I11/I10*100</f>
        <v>50.947907194084749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538008</v>
      </c>
      <c r="J12" s="30">
        <v>10</v>
      </c>
      <c r="K12" s="14">
        <f>I12/I10*100</f>
        <v>15.404508357251007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275903</v>
      </c>
      <c r="J13" s="30">
        <v>6</v>
      </c>
      <c r="K13" s="14">
        <f>I13/I10*100</f>
        <v>7.8997897229978449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f>I15/I10*100</f>
        <v>0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50000</v>
      </c>
      <c r="J17" s="30">
        <v>1</v>
      </c>
      <c r="K17" s="14">
        <f>I17/I10*100</f>
        <v>1.4316244700126213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579251</v>
      </c>
      <c r="J21" s="30">
        <v>10</v>
      </c>
      <c r="K21" s="14">
        <f>I21/I10*100</f>
        <v>16.585398117585619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270000</v>
      </c>
      <c r="J24" s="30">
        <v>4</v>
      </c>
      <c r="K24" s="14">
        <f>I24/I10*100</f>
        <v>7.7307721380681551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13068159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13075623</v>
      </c>
      <c r="J26" s="18" t="s">
        <v>6</v>
      </c>
      <c r="K26" s="59">
        <f>I25/I26*100</f>
        <v>99.942916677851599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0FlILW+wzvqqCgynqfA0kIHufrsFfMiG2DBHOwXRErKl69DlXW1UkdyblrPRwrs79j8qhHW83WDO5TPdLPv/nQ==" saltValue="maIF4lEmLgb/BkdVWn1G+Q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CONCATENATE(lista!B19,lista!B17,lista!B20)</f>
        <v>Struktura wydatków województwa zachodniopomorskiego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6716325</v>
      </c>
      <c r="J8" s="23">
        <v>5</v>
      </c>
      <c r="K8" s="13">
        <f>I8/I25*100</f>
        <v>87.711937949549267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341000</v>
      </c>
      <c r="J9" s="24">
        <v>3</v>
      </c>
      <c r="K9" s="13">
        <f>I9/I25*100</f>
        <v>4.4532941513098754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599928</v>
      </c>
      <c r="J10" s="25">
        <f>SUM(J11:J24)</f>
        <v>27</v>
      </c>
      <c r="K10" s="13">
        <f>I10/I25*100</f>
        <v>7.8347678991408545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114810</v>
      </c>
      <c r="J11" s="30">
        <v>3</v>
      </c>
      <c r="K11" s="14">
        <f>I11/I10*100</f>
        <v>19.13729647557707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24600</v>
      </c>
      <c r="J13" s="30">
        <v>1</v>
      </c>
      <c r="K13" s="14">
        <f>I13/I10*100</f>
        <v>4.1004920590470864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29700</v>
      </c>
      <c r="J14" s="30">
        <v>1</v>
      </c>
      <c r="K14" s="14">
        <f>I14/I10*100</f>
        <v>4.9505940712885543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122900</v>
      </c>
      <c r="J15" s="30">
        <v>4</v>
      </c>
      <c r="K15" s="14">
        <f>I15/I10*100</f>
        <v>20.485791628328734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129418</v>
      </c>
      <c r="J20" s="30">
        <v>16</v>
      </c>
      <c r="K20" s="14">
        <f>I20/I10*100</f>
        <v>21.572255337307144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178500</v>
      </c>
      <c r="J22" s="30">
        <v>2</v>
      </c>
      <c r="K22" s="14">
        <f>I22/I10*100</f>
        <v>29.753570428451415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7657253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7657325</v>
      </c>
      <c r="J26" s="18" t="s">
        <v>6</v>
      </c>
      <c r="K26" s="59">
        <f>I25/I26*100</f>
        <v>99.99905972385919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CS5ma0NEuzHsveASlC7oeWmAwl4FD8JfE4WblMeW5KGeojGp8DGfVR2oCgBBHt3L40tTBVNMt2AldOdhaOKsQw==" saltValue="tJ2akAP6CQfO9ehsll4OvQ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tabSelected="1" zoomScaleNormal="100" workbookViewId="0">
      <selection activeCell="L17" sqref="L17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 t="s">
        <v>64</v>
      </c>
      <c r="B1" s="39"/>
      <c r="C1" s="40"/>
      <c r="D1" s="40"/>
      <c r="E1" s="40"/>
      <c r="F1" s="40"/>
      <c r="G1" s="40"/>
      <c r="H1" s="40"/>
      <c r="I1" s="40"/>
      <c r="J1" s="40"/>
      <c r="K1" s="40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.95" customHeight="1" x14ac:dyDescent="0.2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</row>
    <row r="8" spans="1:12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SUM('1'!I8+'2'!I8+'3'!I8+'4'!I8+'5'!I8+'6'!I8+'7'!I8+'8'!I8+'9'!I8+'10'!I8+'11'!I8+'12'!I8+'13'!I8+'14'!I8+'15'!I8+'16'!I8)</f>
        <v>92338545</v>
      </c>
      <c r="J8" s="23">
        <f>SUM('1'!J8+'2'!J8+'3'!J8+'4'!J8+'5'!J8+'6'!J8+'7'!J8+'8'!J8+'9'!J8+'10'!J8+'11'!J8+'12'!J8+'13'!J8+'14'!J8+'15'!J8+'16'!J8)</f>
        <v>110</v>
      </c>
      <c r="K8" s="13">
        <f>I8/I25*100</f>
        <v>65.510298967990792</v>
      </c>
    </row>
    <row r="9" spans="1:12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f>SUM('1'!I9+'2'!I9+'3'!I9+'4'!I9+'5'!I9+'6'!I9+'7'!I9+'8'!I9+'9'!I9+'10'!I9+'11'!I9+'12'!I9+'13'!I9+'14'!I9+'15'!I9+'16'!I9)</f>
        <v>35220378</v>
      </c>
      <c r="J9" s="24">
        <f>SUM('1'!J9+'2'!J9+'3'!J9+'4'!J9+'5'!J9+'6'!J9+'7'!J9+'8'!J9+'9'!J9+'10'!J9+'11'!J9+'12'!J9+'13'!J9+'14'!J9+'15'!J9+'16'!J9)</f>
        <v>150</v>
      </c>
      <c r="K9" s="13">
        <f>I9/I25*100</f>
        <v>24.987371119456618</v>
      </c>
    </row>
    <row r="10" spans="1:12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SUM('1'!I10+'2'!I10+'3'!I10+'4'!I10+'5'!I10+'6'!I10+'7'!I10+'8'!I10+'9'!I10+'10'!I10+'11'!I10+'12'!I10+'13'!I10+'14'!I10+'15'!I10+'16'!I10)</f>
        <v>13393792</v>
      </c>
      <c r="J10" s="25">
        <f>SUM(J11:J24)</f>
        <v>638</v>
      </c>
      <c r="K10" s="13">
        <f>I10/I25*100</f>
        <v>9.5023299125525895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f>SUM('1'!I11+'2'!I11+'3'!I11+'4'!I11+'5'!I11+'6'!I11+'7'!I11+'8'!I11+'9'!I11+'10'!I11+'11'!I11+'12'!I11+'13'!I11+'14'!I11+'15'!I11+'16'!I11)</f>
        <v>2238943</v>
      </c>
      <c r="J11" s="29">
        <f>SUM('1'!J11+'2'!J11+'3'!J11+'4'!J11+'5'!J11+'6'!J11+'7'!J11+'8'!J11+'9'!J11+'10'!J11+'11'!J11+'12'!J11+'13'!J11+'14'!J11+'15'!J11+'16'!J11)</f>
        <v>48</v>
      </c>
      <c r="K11" s="14">
        <f>I11/I10*100</f>
        <v>16.716274226148951</v>
      </c>
      <c r="L11" s="6"/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f>SUM('1'!I12+'2'!I12+'3'!I12+'4'!I12+'5'!I12+'6'!I12+'7'!I12+'8'!I12+'9'!I12+'10'!I12+'11'!I12+'12'!I12+'13'!I12+'14'!I12+'15'!I12+'16'!I12)</f>
        <v>1383772</v>
      </c>
      <c r="J12" s="29">
        <f>SUM('1'!J12+'2'!J12+'3'!J12+'4'!J12+'5'!J12+'6'!J12+'7'!J12+'8'!J12+'9'!J12+'10'!J12+'11'!J12+'12'!J12+'13'!J12+'14'!J12+'15'!J12+'16'!J12)</f>
        <v>61</v>
      </c>
      <c r="K12" s="14">
        <f>I12/I10*100</f>
        <v>10.331443104387466</v>
      </c>
      <c r="L12" s="7"/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f>SUM('1'!I13+'2'!I13+'3'!I13+'4'!I13+'5'!I13+'6'!I13+'7'!I13+'8'!I13+'9'!I13+'10'!I13+'11'!I13+'12'!I13+'13'!I13+'14'!I13+'15'!I13+'16'!I13)</f>
        <v>1350169</v>
      </c>
      <c r="J13" s="29">
        <f>SUM('1'!J13+'2'!J13+'3'!J13+'4'!J13+'5'!J13+'6'!J13+'7'!J13+'8'!J13+'9'!J13+'10'!J13+'11'!J13+'12'!J13+'13'!J13+'14'!J13+'15'!J13+'16'!J13)</f>
        <v>77</v>
      </c>
      <c r="K13" s="14">
        <f>I13/I10*100</f>
        <v>10.080558216821645</v>
      </c>
      <c r="L13" s="7"/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f>SUM('1'!I14+'2'!I14+'3'!I14+'4'!I14+'5'!I14+'6'!I14+'7'!I14+'8'!I14+'9'!I14+'10'!I14+'11'!I14+'12'!I14+'13'!I14+'14'!I14+'15'!I14+'16'!I14)</f>
        <v>235891</v>
      </c>
      <c r="J14" s="29">
        <f>SUM('1'!J14+'2'!J14+'3'!J14+'4'!J14+'5'!J14+'6'!J14+'7'!J14+'8'!J14+'9'!J14+'10'!J14+'11'!J14+'12'!J14+'13'!J14+'14'!J14+'15'!J14+'16'!J14)</f>
        <v>15</v>
      </c>
      <c r="K14" s="14">
        <f>I14/I10*100</f>
        <v>1.7611965304523172</v>
      </c>
      <c r="L14" s="7"/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f>SUM('1'!I15+'2'!I15+'3'!I15+'4'!I15+'5'!I15+'6'!I15+'7'!I15+'8'!I15+'9'!I15+'10'!I15+'11'!I15+'12'!I15+'13'!I15+'14'!I15+'15'!I15+'16'!I15)</f>
        <v>2105755</v>
      </c>
      <c r="J15" s="29">
        <f>SUM('1'!J15+'2'!J15+'3'!J15+'4'!J15+'5'!J15+'6'!J15+'7'!J15+'8'!J15+'9'!J15+'10'!J15+'11'!J15+'12'!J15+'13'!J15+'14'!J15+'15'!J15+'16'!J15)</f>
        <v>103</v>
      </c>
      <c r="K15" s="14">
        <f>I15/I10*100</f>
        <v>15.721873237989659</v>
      </c>
      <c r="L15" s="7"/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f>SUM('1'!I16+'2'!I16+'3'!I16+'4'!I16+'5'!I16+'6'!I16+'7'!I16+'8'!I16+'9'!I16+'10'!I16+'11'!I16+'12'!I16+'13'!I16+'14'!I16+'15'!I16+'16'!I16)</f>
        <v>83109</v>
      </c>
      <c r="J16" s="29">
        <f>SUM('1'!J16+'2'!J16+'3'!J16+'4'!J16+'5'!J16+'6'!J16+'7'!J16+'8'!J16+'9'!J16+'10'!J16+'11'!J16+'12'!J16+'13'!J16+'14'!J16+'15'!J16+'16'!J16)</f>
        <v>5</v>
      </c>
      <c r="K16" s="14">
        <f>I16/I10*100</f>
        <v>0.62050388717399818</v>
      </c>
      <c r="L16" s="6"/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f>SUM('1'!I17+'2'!I17+'3'!I17+'4'!I17+'5'!I17+'6'!I17+'7'!I17+'8'!I17+'9'!I17+'10'!I17+'11'!I17+'12'!I17+'13'!I17+'14'!I17+'15'!I17+'16'!I17)</f>
        <v>50000</v>
      </c>
      <c r="J17" s="29">
        <f>SUM('1'!J17+'2'!J17+'3'!J17+'4'!J17+'5'!J17+'6'!J17+'7'!J17+'8'!J17+'9'!J17+'10'!J17+'11'!J17+'12'!J17+'13'!J17+'14'!J17+'15'!J17+'16'!J17)</f>
        <v>1</v>
      </c>
      <c r="K17" s="14">
        <f>I17/I10*100</f>
        <v>0.37330727549001808</v>
      </c>
      <c r="L17" s="6"/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f>SUM('1'!I18+'2'!I18+'3'!I18+'4'!I18+'5'!I18+'6'!I18+'7'!I18+'8'!I18+'9'!I18+'10'!I18+'11'!I18+'12'!I18+'13'!I18+'14'!I18+'15'!I18+'16'!I18)</f>
        <v>0</v>
      </c>
      <c r="J18" s="29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f>SUM('1'!I19+'2'!I19+'3'!I19+'4'!I19+'5'!I19+'6'!I19+'7'!I19+'8'!I19+'9'!I19+'10'!I19+'11'!I19+'12'!I19+'13'!I19+'14'!I19+'15'!I19+'16'!I19)</f>
        <v>460255</v>
      </c>
      <c r="J19" s="29">
        <f>SUM('1'!J19+'2'!J19+'3'!J19+'4'!J19+'5'!J19+'6'!J19+'7'!J19+'8'!J19+'9'!J19+'10'!J19+'11'!J19+'12'!J19+'13'!J19+'14'!J19+'15'!J19+'16'!J19)</f>
        <v>14</v>
      </c>
      <c r="K19" s="14">
        <f>I19/I10*100</f>
        <v>3.4363308016131655</v>
      </c>
      <c r="L19" s="6"/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f>SUM('1'!I20+'2'!I20+'3'!I20+'4'!I20+'5'!I20+'6'!I20+'7'!I20+'8'!I20+'9'!I20+'10'!I20+'11'!I20+'12'!I20+'13'!I20+'14'!I20+'15'!I20+'16'!I20)</f>
        <v>3458263</v>
      </c>
      <c r="J20" s="29">
        <f>SUM('1'!J20+'2'!J20+'3'!J20+'4'!J20+'5'!J20+'6'!J20+'7'!J20+'8'!J20+'9'!J20+'10'!J20+'11'!J20+'12'!J20+'13'!J20+'14'!J20+'15'!J20+'16'!J20)</f>
        <v>247</v>
      </c>
      <c r="K20" s="14">
        <f>I20/I10*100</f>
        <v>25.819894769158726</v>
      </c>
      <c r="L20" s="6"/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f>SUM('1'!I21+'2'!I21+'3'!I21+'4'!I21+'5'!I21+'6'!I21+'7'!I21+'8'!I21+'9'!I21+'10'!I21+'11'!I21+'12'!I21+'13'!I21+'14'!I21+'15'!I21+'16'!I21)</f>
        <v>986281</v>
      </c>
      <c r="J21" s="29">
        <f>SUM('1'!J21+'2'!J21+'3'!J21+'4'!J21+'5'!J21+'6'!J21+'7'!J21+'8'!J21+'9'!J21+'10'!J21+'11'!J21+'12'!J21+'13'!J21+'14'!J21+'15'!J21+'16'!J21)</f>
        <v>34</v>
      </c>
      <c r="K21" s="14">
        <f>I21/I10*100</f>
        <v>7.3637174595514097</v>
      </c>
      <c r="L21" s="6"/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f>SUM('1'!I22+'2'!I22+'3'!I22+'4'!I22+'5'!I22+'6'!I22+'7'!I22+'8'!I22+'9'!I22+'10'!I22+'11'!I22+'12'!I22+'13'!I22+'14'!I22+'15'!I22+'16'!I22)</f>
        <v>312428</v>
      </c>
      <c r="J22" s="29">
        <f>SUM('1'!J22+'2'!J22+'3'!J22+'4'!J22+'5'!J22+'6'!J22+'7'!J22+'8'!J22+'9'!J22+'10'!J22+'11'!J22+'12'!J22+'13'!J22+'14'!J22+'15'!J22+'16'!J22)</f>
        <v>10</v>
      </c>
      <c r="K22" s="14">
        <f>I22/I10*100</f>
        <v>2.3326329093359073</v>
      </c>
      <c r="L22" s="6"/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f>SUM('1'!I23+'2'!I23+'3'!I23+'4'!I23+'5'!I23+'6'!I23+'7'!I23+'8'!I23+'9'!I23+'10'!I23+'11'!I23+'12'!I23+'13'!I23+'14'!I23+'15'!I23+'16'!I23)</f>
        <v>235587</v>
      </c>
      <c r="J23" s="29">
        <f>SUM('1'!J23+'2'!J23+'3'!J23+'4'!J23+'5'!J23+'6'!J23+'7'!J23+'8'!J23+'9'!J23+'10'!J23+'11'!J23+'12'!J23+'13'!J23+'14'!J23+'15'!J23+'16'!J23)</f>
        <v>10</v>
      </c>
      <c r="K23" s="14">
        <f>I23/I10*100</f>
        <v>1.7589268222173378</v>
      </c>
      <c r="L23" s="6"/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f>SUM('1'!I24+'2'!I24+'3'!I24+'4'!I24+'5'!I24+'6'!I24+'7'!I24+'8'!I24+'9'!I24+'10'!I24+'11'!I24+'12'!I24+'13'!I24+'14'!I24+'15'!I24+'16'!I24)</f>
        <v>493339</v>
      </c>
      <c r="J24" s="29">
        <f>SUM('1'!J24+'2'!J24+'3'!J24+'4'!J24+'5'!J24+'6'!J24+'7'!J24+'8'!J24+'9'!J24+'10'!J24+'11'!J24+'12'!J24+'13'!J24+'14'!J24+'15'!J24+'16'!J24)</f>
        <v>13</v>
      </c>
      <c r="K24" s="14">
        <f>I24/I10*100</f>
        <v>3.6833407596594001</v>
      </c>
      <c r="L24" s="6"/>
    </row>
    <row r="25" spans="1:12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140952715</v>
      </c>
      <c r="J25" s="9" t="s">
        <v>2</v>
      </c>
      <c r="K25" s="15">
        <f>I25/I$25*100</f>
        <v>100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143000000</v>
      </c>
      <c r="J26" s="18" t="s">
        <v>6</v>
      </c>
      <c r="K26" s="28">
        <f>I25/I26*100</f>
        <v>98.568332167832168</v>
      </c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QivaYnr7iSUm++4uqlG8PZ4//jeRGXbzbncphHiQQ2z03HzcPyLNQpUtHa6mmGl5umfxx8o3S/1N3tQOLzuX0w==" saltValue="6r7bU3AqusoQAjflVKetNg==" spinCount="100000" sheet="1" objects="1" scenarios="1"/>
  <mergeCells count="28"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K1"/>
    <mergeCell ref="A2:K2"/>
    <mergeCell ref="A3:K4"/>
    <mergeCell ref="A5:K5"/>
    <mergeCell ref="A6:A7"/>
    <mergeCell ref="B6:H7"/>
    <mergeCell ref="I6:K6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1" customWidth="1"/>
    <col min="3" max="3" width="2.7109375" style="31" customWidth="1"/>
    <col min="4" max="4" width="7.7109375" style="31" customWidth="1"/>
    <col min="5" max="5" width="2.7109375" style="31" customWidth="1"/>
    <col min="6" max="6" width="7.28515625" style="31" customWidth="1"/>
    <col min="7" max="7" width="2.7109375" style="31" customWidth="1"/>
    <col min="8" max="8" width="51.28515625" style="31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95" customHeight="1" x14ac:dyDescent="0.2">
      <c r="A3" s="42" t="str">
        <f>CONCATENATE(lista!B19,lista!B2,lista!B20)</f>
        <v>Struktura wydatków województwa dolnośląskiego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3" t="s">
        <v>4</v>
      </c>
      <c r="L7" s="47"/>
    </row>
    <row r="8" spans="1:12" s="2" customFormat="1" ht="16.5" customHeight="1" x14ac:dyDescent="0.2">
      <c r="A8" s="32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5501223</v>
      </c>
      <c r="J8" s="23">
        <v>6</v>
      </c>
      <c r="K8" s="13">
        <f>I8/I25*100</f>
        <v>54.832729576458505</v>
      </c>
      <c r="L8" s="13">
        <v>65.510298967990792</v>
      </c>
    </row>
    <row r="9" spans="1:12" s="2" customFormat="1" ht="16.5" customHeight="1" x14ac:dyDescent="0.2">
      <c r="A9" s="32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3216475</v>
      </c>
      <c r="J9" s="24">
        <v>10</v>
      </c>
      <c r="K9" s="13">
        <f>I9/I25*100</f>
        <v>32.059799041856579</v>
      </c>
      <c r="L9" s="13">
        <v>24.987371119456618</v>
      </c>
    </row>
    <row r="10" spans="1:12" s="2" customFormat="1" ht="16.5" customHeight="1" x14ac:dyDescent="0.2">
      <c r="A10" s="32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1315038</v>
      </c>
      <c r="J10" s="25">
        <f>SUM(J11:J24)</f>
        <v>84</v>
      </c>
      <c r="K10" s="13">
        <f>I10/I25*100</f>
        <v>13.107471381684915</v>
      </c>
      <c r="L10" s="13">
        <v>9.5023299125525895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37">
        <v>78570</v>
      </c>
      <c r="J11" s="37">
        <v>7</v>
      </c>
      <c r="K11" s="14">
        <f>I11/I10*100</f>
        <v>5.9747322891049537</v>
      </c>
      <c r="L11" s="14">
        <v>16.716274226148951</v>
      </c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37">
        <v>131220</v>
      </c>
      <c r="J12" s="37">
        <v>5</v>
      </c>
      <c r="K12" s="14">
        <f>I12/I10*100</f>
        <v>9.9784188745876552</v>
      </c>
      <c r="L12" s="14">
        <v>10.331443104387466</v>
      </c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37">
        <v>319264</v>
      </c>
      <c r="J13" s="37">
        <v>23</v>
      </c>
      <c r="K13" s="14">
        <f>I13/I10*100</f>
        <v>24.277929611159525</v>
      </c>
      <c r="L13" s="14">
        <v>10.080558216821645</v>
      </c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37">
        <v>0</v>
      </c>
      <c r="J14" s="37">
        <v>0</v>
      </c>
      <c r="K14" s="14">
        <f>I14/I10*100</f>
        <v>0</v>
      </c>
      <c r="L14" s="14">
        <v>1.7611965304523172</v>
      </c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37">
        <v>0</v>
      </c>
      <c r="J15" s="37">
        <v>0</v>
      </c>
      <c r="K15" s="14">
        <f>I15/I10*100</f>
        <v>0</v>
      </c>
      <c r="L15" s="14">
        <v>15.721873237989659</v>
      </c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37">
        <v>0</v>
      </c>
      <c r="J16" s="37">
        <v>0</v>
      </c>
      <c r="K16" s="14">
        <f>I16/I10*100</f>
        <v>0</v>
      </c>
      <c r="L16" s="14">
        <v>0.62050388717399818</v>
      </c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37">
        <v>0</v>
      </c>
      <c r="J17" s="37">
        <v>0</v>
      </c>
      <c r="K17" s="14">
        <f>I17/I10*100</f>
        <v>0</v>
      </c>
      <c r="L17" s="14">
        <v>0.37330727549001808</v>
      </c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37">
        <v>0</v>
      </c>
      <c r="J18" s="37">
        <v>0</v>
      </c>
      <c r="K18" s="14">
        <f>I18/I10*100</f>
        <v>0</v>
      </c>
      <c r="L18" s="14">
        <v>0</v>
      </c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37">
        <v>0</v>
      </c>
      <c r="J19" s="37">
        <v>0</v>
      </c>
      <c r="K19" s="14">
        <f>I19/I10*100</f>
        <v>0</v>
      </c>
      <c r="L19" s="14">
        <v>3.4363308016131655</v>
      </c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37">
        <v>728970</v>
      </c>
      <c r="J20" s="37">
        <v>45</v>
      </c>
      <c r="K20" s="14">
        <f>I20/I10*100</f>
        <v>55.433379111478146</v>
      </c>
      <c r="L20" s="14">
        <v>25.819894769158726</v>
      </c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37">
        <v>0</v>
      </c>
      <c r="J21" s="37">
        <v>0</v>
      </c>
      <c r="K21" s="14">
        <f>I21/I10*100</f>
        <v>0</v>
      </c>
      <c r="L21" s="14">
        <v>7.3637174595514097</v>
      </c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37">
        <v>0</v>
      </c>
      <c r="J22" s="37">
        <v>0</v>
      </c>
      <c r="K22" s="14">
        <f>I22/I10*100</f>
        <v>0</v>
      </c>
      <c r="L22" s="14">
        <v>2.3326329093359073</v>
      </c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37">
        <v>6545</v>
      </c>
      <c r="J23" s="37">
        <v>1</v>
      </c>
      <c r="K23" s="14">
        <f>I23/I10*100</f>
        <v>0.49770424885060349</v>
      </c>
      <c r="L23" s="14">
        <v>1.7589268222173378</v>
      </c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37">
        <v>50469</v>
      </c>
      <c r="J24" s="37">
        <v>3</v>
      </c>
      <c r="K24" s="14">
        <f>I24/I10*100</f>
        <v>3.8378358648191155</v>
      </c>
      <c r="L24" s="14">
        <v>3.6833407596594001</v>
      </c>
    </row>
    <row r="25" spans="1:12" s="3" customFormat="1" ht="15" customHeight="1" x14ac:dyDescent="0.2">
      <c r="A25" s="32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10032736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11002768</v>
      </c>
      <c r="J26" s="18" t="s">
        <v>6</v>
      </c>
      <c r="K26" s="59">
        <f>I25/I26*100</f>
        <v>91.183745762884399</v>
      </c>
      <c r="L26" s="60"/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RFAb4yzoKGa27uBawc/iyv+Z+t8tZ6aPUuB0vuKfPxX96xuptR9cVmWyO/uQAheOZ+I/MchCtXgZBzDouKexoA==" saltValue="RIsTbMTK989c2ekd/5/gew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CONCATENATE(lista!B19,lista!B3,lista!B20)</f>
        <v>Struktura wydatków województwa kujawsko-pomorskiego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7236218</v>
      </c>
      <c r="J8" s="23">
        <v>9</v>
      </c>
      <c r="K8" s="13">
        <f>I8/I25*100</f>
        <v>76.7163873395058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1792111</v>
      </c>
      <c r="J9" s="24">
        <v>9</v>
      </c>
      <c r="K9" s="13">
        <f>I9/I25*100</f>
        <v>18.999466521239285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404099</v>
      </c>
      <c r="J10" s="25">
        <f>SUM(J11:J24)</f>
        <v>36</v>
      </c>
      <c r="K10" s="13">
        <f>I10/I25*100</f>
        <v>4.2841461392549194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10000</v>
      </c>
      <c r="J11" s="30">
        <v>1</v>
      </c>
      <c r="K11" s="14">
        <f>I11/I10*100</f>
        <v>2.4746411151722723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19500</v>
      </c>
      <c r="J12" s="30">
        <v>2</v>
      </c>
      <c r="K12" s="14">
        <f>I12/I10*100</f>
        <v>4.8255501745859304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12000</v>
      </c>
      <c r="J13" s="30">
        <v>2</v>
      </c>
      <c r="K13" s="14">
        <f>I13/I10*100</f>
        <v>2.9695693382067265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20000</v>
      </c>
      <c r="J14" s="30">
        <v>2</v>
      </c>
      <c r="K14" s="14">
        <f>I14/I10*100</f>
        <v>4.9492822303445445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171445</v>
      </c>
      <c r="J15" s="30">
        <v>13</v>
      </c>
      <c r="K15" s="14">
        <f>I15/I10*100</f>
        <v>42.426484599071017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78555</v>
      </c>
      <c r="J20" s="30">
        <v>13</v>
      </c>
      <c r="K20" s="14">
        <f>I20/I10*100</f>
        <v>19.439543280235782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6000</v>
      </c>
      <c r="J21" s="30">
        <v>1</v>
      </c>
      <c r="K21" s="14">
        <f>I21/I10*100</f>
        <v>1.4847846691033633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86599</v>
      </c>
      <c r="J24" s="30">
        <v>2</v>
      </c>
      <c r="K24" s="14">
        <f>I24/I10*100</f>
        <v>21.43014459328036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9432428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9455999</v>
      </c>
      <c r="J26" s="18" t="s">
        <v>6</v>
      </c>
      <c r="K26" s="59">
        <f>I25/I26*100</f>
        <v>99.750729669070395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VZ5zzG47XqY3wtU3Al2h8+Ud6jVayRp2CHSULPRPikyPtoSeYwxfs+aPWAgvKuEEENT/tFKpwNvmkYASVszsnw==" saltValue="WNwNm1+nEoSM6WXmls9UWw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CONCATENATE(lista!B19,lista!B4,lista!B20)</f>
        <v>Struktura wydatków województwa lubelskiego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6229354</v>
      </c>
      <c r="J8" s="23">
        <v>8</v>
      </c>
      <c r="K8" s="13">
        <f>I8/I25*100</f>
        <v>72.220014948658758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1740889</v>
      </c>
      <c r="J9" s="24">
        <v>3</v>
      </c>
      <c r="K9" s="13">
        <f>I9/I25*100</f>
        <v>20.182996439752117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655280</v>
      </c>
      <c r="J10" s="25">
        <f>SUM(J11:J24)</f>
        <v>41</v>
      </c>
      <c r="K10" s="13">
        <f>I10/I25*100</f>
        <v>7.5969886115891168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162394</v>
      </c>
      <c r="J13" s="30">
        <v>10</v>
      </c>
      <c r="K13" s="14">
        <f>I13/I10*100</f>
        <v>24.782383103406179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178258</v>
      </c>
      <c r="J15" s="30">
        <v>9</v>
      </c>
      <c r="K15" s="14">
        <f>I15/I10*100</f>
        <v>27.203332926382618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78109</v>
      </c>
      <c r="J16" s="30">
        <v>4</v>
      </c>
      <c r="K16" s="14">
        <f>I16/I10*100</f>
        <v>11.919942619948724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228577</v>
      </c>
      <c r="J20" s="30">
        <v>16</v>
      </c>
      <c r="K20" s="14">
        <f>I20/I10*100</f>
        <v>34.88234037358076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5815</v>
      </c>
      <c r="J21" s="30">
        <v>1</v>
      </c>
      <c r="K21" s="14">
        <f>I21/I10*100</f>
        <v>0.88740691002319616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2127</v>
      </c>
      <c r="J24" s="30">
        <v>1</v>
      </c>
      <c r="K24" s="14">
        <f>I24/I10*100</f>
        <v>0.32459406665852769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8625523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8712484</v>
      </c>
      <c r="J26" s="18" t="s">
        <v>6</v>
      </c>
      <c r="K26" s="59">
        <f>I25/I26*100</f>
        <v>99.001880519952749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UTo5dHpoHmCaLLcDAVH7CU4M1wx4e0tbvFNaqWk0Wm9SXRl5g1zQ+bNM6SCJnp0LvDRY5N873Z/FrZzXU6sgWg==" saltValue="qA0Nxpg2W0CttWNnNFBXDA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CONCATENATE(lista!B19,lista!B5,lista!B20)</f>
        <v>Struktura wydatków województwa lubuskiego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1066898</v>
      </c>
      <c r="J8" s="23">
        <v>2</v>
      </c>
      <c r="K8" s="13">
        <f>I8/I25*100</f>
        <v>31.257146690893517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1286159</v>
      </c>
      <c r="J9" s="24">
        <v>15</v>
      </c>
      <c r="K9" s="13">
        <f>I9/I25*100</f>
        <v>37.680884705766545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1060236</v>
      </c>
      <c r="J10" s="25">
        <f>SUM(J11:J24)</f>
        <v>70</v>
      </c>
      <c r="K10" s="13">
        <f>I10/I25*100</f>
        <v>31.061968603339942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24000</v>
      </c>
      <c r="J11" s="30">
        <v>1</v>
      </c>
      <c r="K11" s="14">
        <f>I11/I10*100</f>
        <v>2.2636469616198656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118508</v>
      </c>
      <c r="J12" s="30">
        <v>10</v>
      </c>
      <c r="K12" s="14">
        <f>I12/I10*100</f>
        <v>11.177511421985294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72897</v>
      </c>
      <c r="J13" s="30">
        <v>6</v>
      </c>
      <c r="K13" s="14">
        <f>I13/I10*100</f>
        <v>6.8755446900501394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26000</v>
      </c>
      <c r="J14" s="30">
        <v>3</v>
      </c>
      <c r="K14" s="14">
        <f>I14/I10*100</f>
        <v>2.4522842084215211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130000</v>
      </c>
      <c r="J15" s="30">
        <v>4</v>
      </c>
      <c r="K15" s="14">
        <f>I15/I10*100</f>
        <v>12.261421042107607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5000</v>
      </c>
      <c r="J16" s="30">
        <v>1</v>
      </c>
      <c r="K16" s="14">
        <f>I16/I10*100</f>
        <v>0.4715931170041387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402996</v>
      </c>
      <c r="J20" s="30">
        <v>33</v>
      </c>
      <c r="K20" s="14">
        <f>I20/I10*100</f>
        <v>38.010027956039977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115335</v>
      </c>
      <c r="J21" s="30">
        <v>8</v>
      </c>
      <c r="K21" s="14">
        <f>I21/I10*100</f>
        <v>10.878238429934466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44200</v>
      </c>
      <c r="J22" s="30">
        <v>2</v>
      </c>
      <c r="K22" s="14">
        <f>I22/I10*100</f>
        <v>4.1688831543165863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121300</v>
      </c>
      <c r="J23" s="30">
        <v>2</v>
      </c>
      <c r="K23" s="14">
        <f>I23/I10*100</f>
        <v>11.440849018520405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3413293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3431078</v>
      </c>
      <c r="J26" s="18" t="s">
        <v>6</v>
      </c>
      <c r="K26" s="59">
        <f>I25/I26*100</f>
        <v>99.481649790532302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ikgaCNwyAl45BnzgRHac3FYnU2jpOE6+NQ/fJBgliR2EtCwwj6GCsmZGok9zSgh6NPaXXGz3xBjwUNK368b6tg==" saltValue="DyY3vMu8xnnupip1+4KZBg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CONCATENATE(lista!B19,lista!B6,lista!B20)</f>
        <v>Struktura wydatków województwa łódzkiego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7316191</v>
      </c>
      <c r="J8" s="23">
        <v>7</v>
      </c>
      <c r="K8" s="13">
        <f>I8/I25*100</f>
        <v>76.377342661927273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1962816</v>
      </c>
      <c r="J9" s="24">
        <v>15</v>
      </c>
      <c r="K9" s="13">
        <f>I9/I25*100</f>
        <v>20.490808702822747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300000</v>
      </c>
      <c r="J10" s="25">
        <f>SUM(J11:J24)</f>
        <v>18</v>
      </c>
      <c r="K10" s="13">
        <f>I10/I25*100</f>
        <v>3.1318486352499795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200000</v>
      </c>
      <c r="J15" s="30">
        <v>7</v>
      </c>
      <c r="K15" s="14">
        <f>I15/I10*100</f>
        <v>66.666666666666657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100000</v>
      </c>
      <c r="J20" s="30">
        <v>11</v>
      </c>
      <c r="K20" s="14">
        <f>I20/I10*100</f>
        <v>33.333333333333329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9579007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9691253</v>
      </c>
      <c r="J26" s="18" t="s">
        <v>6</v>
      </c>
      <c r="K26" s="59">
        <f>I25/I26*100</f>
        <v>98.841780314681699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xUVZqK78HFSUeM4fMJVx4OzQH3lW59CNtakpWXdEyZSn2CvJp1hdy7QggjjumSTHhcJwsWgNXtTow/EZ1ydKQg==" saltValue="Y2WfwkIqE/YxqpNt8PrW2Q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CONCATENATE(lista!B19,lista!B7,lista!B20)</f>
        <v>Struktura wydatków województwa małopolskiego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5956624</v>
      </c>
      <c r="J8" s="23">
        <v>10</v>
      </c>
      <c r="K8" s="13">
        <f>I8/I25*100</f>
        <v>50.524150108862365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4844274</v>
      </c>
      <c r="J9" s="24">
        <v>24</v>
      </c>
      <c r="K9" s="13">
        <f>I9/I25*100</f>
        <v>41.089185206999659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988759</v>
      </c>
      <c r="J10" s="25">
        <f>SUM(J11:J24)</f>
        <v>34</v>
      </c>
      <c r="K10" s="13">
        <f>I10/I25*100</f>
        <v>8.3866646841379691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25371</v>
      </c>
      <c r="J11" s="30">
        <v>1</v>
      </c>
      <c r="K11" s="14">
        <f>I11/I10*100</f>
        <v>2.5659437739631192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87849</v>
      </c>
      <c r="J12" s="30">
        <v>3</v>
      </c>
      <c r="K12" s="14">
        <f>I12/I10*100</f>
        <v>8.8847737416296582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54017</v>
      </c>
      <c r="J13" s="30">
        <v>3</v>
      </c>
      <c r="K13" s="14">
        <f>I13/I10*100</f>
        <v>5.4631108288268431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25371</v>
      </c>
      <c r="J14" s="30">
        <v>1</v>
      </c>
      <c r="K14" s="14">
        <f>I14/I10*100</f>
        <v>2.5659437739631192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231958</v>
      </c>
      <c r="J15" s="30">
        <v>8</v>
      </c>
      <c r="K15" s="14">
        <f>I15/I10*100</f>
        <v>23.459508333173201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460255</v>
      </c>
      <c r="J19" s="30">
        <v>14</v>
      </c>
      <c r="K19" s="14">
        <f>I19/I10*100</f>
        <v>46.548754549895371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55906</v>
      </c>
      <c r="J20" s="30">
        <v>2</v>
      </c>
      <c r="K20" s="14">
        <f>I20/I10*100</f>
        <v>5.6541583945127174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41304</v>
      </c>
      <c r="J21" s="30">
        <v>1</v>
      </c>
      <c r="K21" s="14">
        <f>I21/I10*100</f>
        <v>4.1773576776545145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6728</v>
      </c>
      <c r="J22" s="30">
        <v>1</v>
      </c>
      <c r="K22" s="14">
        <f>I22/I10*100</f>
        <v>0.68044892638145393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11789657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11922824</v>
      </c>
      <c r="J26" s="18" t="s">
        <v>6</v>
      </c>
      <c r="K26" s="59">
        <f>I25/I26*100</f>
        <v>98.883091791005214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gkeBvI7kC5SVD977hfIFvGfL564ID1S+kO+yXDKGAsPxftmHNluEgnXDvXWjxExdp3+xJzNKnqSE+BE3Yf+O7A==" saltValue="939JAaDouQdTUrOqWIWPNQ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CONCATENATE(lista!B19,lista!B8,lista!B20)</f>
        <v>Struktura wydatków województwa mazowieckiego na rehabilitację zawodową i społeczną osób niepełnosprawnych ze środków PFRON w 2018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5930708</v>
      </c>
      <c r="J8" s="23">
        <v>7</v>
      </c>
      <c r="K8" s="13">
        <f>I8/I25*100</f>
        <v>49.506781828121454</v>
      </c>
      <c r="L8" s="13">
        <v>65.510298967990792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4777940</v>
      </c>
      <c r="J9" s="24">
        <v>12</v>
      </c>
      <c r="K9" s="13">
        <f>I9/I25*100</f>
        <v>39.884012695930174</v>
      </c>
      <c r="L9" s="13">
        <v>24.987371119456618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1270939</v>
      </c>
      <c r="J10" s="25">
        <f>SUM(J11:J24)</f>
        <v>73</v>
      </c>
      <c r="K10" s="13">
        <f>I10/I25*100</f>
        <v>10.609205475948377</v>
      </c>
      <c r="L10" s="13">
        <v>9.5023299125525895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82018</v>
      </c>
      <c r="J11" s="30">
        <v>3</v>
      </c>
      <c r="K11" s="14">
        <f>I11/I10*100</f>
        <v>6.4533388305811696</v>
      </c>
      <c r="L11" s="14">
        <v>16.716274226148951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150000</v>
      </c>
      <c r="J12" s="30">
        <v>8</v>
      </c>
      <c r="K12" s="14">
        <f>I12/I10*100</f>
        <v>11.802297356521438</v>
      </c>
      <c r="L12" s="14">
        <v>10.331443104387466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164293</v>
      </c>
      <c r="J13" s="30">
        <v>13</v>
      </c>
      <c r="K13" s="14">
        <f>I13/I10*100</f>
        <v>12.926898930633177</v>
      </c>
      <c r="L13" s="14">
        <v>10.080558216821645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134820</v>
      </c>
      <c r="J14" s="30">
        <v>8</v>
      </c>
      <c r="K14" s="14">
        <f>I14/I10*100</f>
        <v>10.607904864041469</v>
      </c>
      <c r="L14" s="14">
        <v>1.7611965304523172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150000</v>
      </c>
      <c r="J15" s="30">
        <v>8</v>
      </c>
      <c r="K15" s="14">
        <f>I15/I10*100</f>
        <v>11.802297356521438</v>
      </c>
      <c r="L15" s="14">
        <v>15.721873237989659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0.62050388717399818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0.37330727549001808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3.4363308016131655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365292</v>
      </c>
      <c r="J20" s="30">
        <v>21</v>
      </c>
      <c r="K20" s="14">
        <f>I20/I10*100</f>
        <v>28.741898706389531</v>
      </c>
      <c r="L20" s="14">
        <v>25.819894769158726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80530</v>
      </c>
      <c r="J21" s="30">
        <v>4</v>
      </c>
      <c r="K21" s="14">
        <f>I21/I10*100</f>
        <v>6.3362600408044756</v>
      </c>
      <c r="L21" s="14">
        <v>7.3637174595514097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2.3326329093359073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99842</v>
      </c>
      <c r="J23" s="30">
        <v>6</v>
      </c>
      <c r="K23" s="14">
        <f>I23/I10*100</f>
        <v>7.8557664844654234</v>
      </c>
      <c r="L23" s="14">
        <v>1.7589268222173378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44144</v>
      </c>
      <c r="J24" s="30">
        <v>2</v>
      </c>
      <c r="K24" s="14">
        <f>I24/I10*100</f>
        <v>3.4733374300418824</v>
      </c>
      <c r="L24" s="14">
        <v>3.6833407596594001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11979587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12124211</v>
      </c>
      <c r="J26" s="18" t="s">
        <v>6</v>
      </c>
      <c r="K26" s="59">
        <f>I25/I26*100</f>
        <v>98.807147120748724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68</v>
      </c>
      <c r="C28" s="20"/>
      <c r="D28" s="55" t="s">
        <v>60</v>
      </c>
      <c r="E28" s="56"/>
      <c r="F28" s="56"/>
      <c r="G28" s="21"/>
      <c r="H28" s="22" t="s">
        <v>61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algorithmName="SHA-512" hashValue="Ell6cPKDknuD9Y4AxBqkBb5WuaUgAfcTYgRfOdzd8qPP4ueDChfpRhnd6BHH+YX2BJ/brEWVENUuHhY1KRcIYw==" saltValue="RUQj6gFR/4efovE141kONw==" spinCount="100000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Michal Gadomski</cp:lastModifiedBy>
  <cp:lastPrinted>2019-02-19T11:10:09Z</cp:lastPrinted>
  <dcterms:created xsi:type="dcterms:W3CDTF">2001-04-12T11:41:19Z</dcterms:created>
  <dcterms:modified xsi:type="dcterms:W3CDTF">2019-02-20T09:34:28Z</dcterms:modified>
</cp:coreProperties>
</file>