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DO-Zamowienia Publiczne\PLAN POSTĘPOWAŃ\2021\Aktualizacja 1\"/>
    </mc:Choice>
  </mc:AlternateContent>
  <xr:revisionPtr revIDLastSave="0" documentId="13_ncr:1_{E5E930CB-E039-4B00-BB15-119FF9CCA2B0}" xr6:coauthVersionLast="41" xr6:coauthVersionMax="41" xr10:uidLastSave="{00000000-0000-0000-0000-000000000000}"/>
  <bookViews>
    <workbookView xWindow="-120" yWindow="-120" windowWidth="20730" windowHeight="11160" xr2:uid="{97786519-D626-4F3F-B3C2-C57B66222F0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0" i="1" l="1"/>
  <c r="D29" i="1"/>
  <c r="D28" i="1"/>
  <c r="D27" i="1"/>
  <c r="D26" i="1"/>
  <c r="D24" i="1"/>
  <c r="E24" i="1" s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D6" i="1"/>
</calcChain>
</file>

<file path=xl/sharedStrings.xml><?xml version="1.0" encoding="utf-8"?>
<sst xmlns="http://schemas.openxmlformats.org/spreadsheetml/2006/main" count="147" uniqueCount="74">
  <si>
    <t>Lp.</t>
  </si>
  <si>
    <t xml:space="preserve">Przedmiot zamówienia   </t>
  </si>
  <si>
    <t>CPV</t>
  </si>
  <si>
    <t>Szacunkowa wartość zamówienia (netto w zł)</t>
  </si>
  <si>
    <t>Orientacyjna wartość zamówienia (brutto w zł)</t>
  </si>
  <si>
    <t xml:space="preserve">Planowany tryb zamówienia </t>
  </si>
  <si>
    <t>Planowany termin wszczęcia postępowania</t>
  </si>
  <si>
    <t>Uwagi</t>
  </si>
  <si>
    <t xml:space="preserve">92000000-1 </t>
  </si>
  <si>
    <t>usługa</t>
  </si>
  <si>
    <t xml:space="preserve">Tryb podstawowy - bez przeprowadzenia negocjacji </t>
  </si>
  <si>
    <t>IV kwartał</t>
  </si>
  <si>
    <t>79632000-3</t>
  </si>
  <si>
    <t>II kwartał</t>
  </si>
  <si>
    <t>79110000-8, 
71621000-7</t>
  </si>
  <si>
    <t>79419000-4</t>
  </si>
  <si>
    <t>72254000-0
72254100-1</t>
  </si>
  <si>
    <t>III kwartał</t>
  </si>
  <si>
    <t>72000000-5
72212224-5
72413000-8
79822500-7
48224000-4</t>
  </si>
  <si>
    <t>dostawa</t>
  </si>
  <si>
    <t>Tryb podstawowy - z możliwością negocjacji</t>
  </si>
  <si>
    <t>72000000-5 79610000-4</t>
  </si>
  <si>
    <t>Przetarg nieograniczony</t>
  </si>
  <si>
    <t xml:space="preserve">72267000-4 72262000-9  72260000-5 </t>
  </si>
  <si>
    <t>31682530-4</t>
  </si>
  <si>
    <t>39717200-3</t>
  </si>
  <si>
    <t>79820000-8    50300000-8       48000000-8</t>
  </si>
  <si>
    <t>30200000-1</t>
  </si>
  <si>
    <t xml:space="preserve">72250000-2 </t>
  </si>
  <si>
    <t>48518000-2</t>
  </si>
  <si>
    <t>48710000-8, 72267000-4</t>
  </si>
  <si>
    <t>72600000-6</t>
  </si>
  <si>
    <t>72267000-4</t>
  </si>
  <si>
    <t>48900000-7</t>
  </si>
  <si>
    <t>32550000-3</t>
  </si>
  <si>
    <t xml:space="preserve">64212000-5   32250000-0 
32412110-8 </t>
  </si>
  <si>
    <t xml:space="preserve">Przetarg nieograniczony </t>
  </si>
  <si>
    <t xml:space="preserve">45311000-0  45317000-2 </t>
  </si>
  <si>
    <t>robota budowlana</t>
  </si>
  <si>
    <t xml:space="preserve">45440000-3 45432100-5 </t>
  </si>
  <si>
    <t xml:space="preserve">79710000-4 79711000 </t>
  </si>
  <si>
    <t xml:space="preserve">90919200-4 </t>
  </si>
  <si>
    <t>Świadczenie usług na zajęcia sportowo-rekreacyjne dla Pracowników PFRON</t>
  </si>
  <si>
    <t>Przeprowadzenie specjalistycznych szkoleń z zakresu prowadzenia postępowań na podstawie skarg na brak dostępności dla pracowników PFRON</t>
  </si>
  <si>
    <t>Wykonanie ekspertyzy dotyczącej rozpatrywania skarg na brak dostępności na podstawie Ustawy o zapewnianiu dostępności osobom ze szczególnymi potrzebami</t>
  </si>
  <si>
    <t xml:space="preserve">Usługi ewaluacji zewnętrznej w ramach projektu "Wypracowanie i pilotażowe wdrożenie modelu kompleksowej rehabilitacji umożliwiającej podjęcie lub powrót do pracy" </t>
  </si>
  <si>
    <t>Usługa testowania Systemu iPFRON+</t>
  </si>
  <si>
    <t>Budowa internetowego
serwisu iformacyjnego Systemu iPFRON+</t>
  </si>
  <si>
    <t xml:space="preserve">Outsorcing specjalistów IT </t>
  </si>
  <si>
    <t>Hurtownia danych PFRON -Wytworzenie, utrzymanie i rozwój Centralnej Platformy Analitycznej</t>
  </si>
  <si>
    <t>Intranet PFRON-Wytworzenie, utrzymanie i rozwój systemu pracy grupowej i portal pracowniczy</t>
  </si>
  <si>
    <t>Dostawa oraz instalacja centralnych urządzeń podtrzymywania zasilania (UPS) dedykowanych dla potrzeb serwerowni PFRON wraz z wykonaniem wymaganych przyłączy oraz rozdzielni elektrycznych</t>
  </si>
  <si>
    <t>Dostawa oraz instalacja systemu klimatyzacji precyzyjnej oraz szaf serwerowych RACK dedykowanych dla potrzeb serwerowni PFRON</t>
  </si>
  <si>
    <t>Dzierżawa urządzeń wielofunkcyjnych wraz z systemem zarządznia</t>
  </si>
  <si>
    <t xml:space="preserve">Dostawa komputerów przenośnych </t>
  </si>
  <si>
    <t>Asysta Techniczna i Konserwacja dla urządzeń LAN oraz urządzeń serwerowych</t>
  </si>
  <si>
    <t>Asysta Techniczna i Konserwacja dla urządzeń WAN</t>
  </si>
  <si>
    <t>Subskrypcja oprogramowania VMware</t>
  </si>
  <si>
    <t>Subskrypcja oprogramowania Veeam</t>
  </si>
  <si>
    <t>Maintenance Oracle’a</t>
  </si>
  <si>
    <t>Asysta Techniczna i Konserwacja oraz rozwój systemu EGW/GW</t>
  </si>
  <si>
    <t>Usługa utrzymania i rozwoju systemu wspierajacego procesy windykacyjne</t>
  </si>
  <si>
    <t>Dostawa aparatów telefonicznych</t>
  </si>
  <si>
    <t xml:space="preserve">Usługi telefonii komórkowej wraz z dostawą telefonów </t>
  </si>
  <si>
    <t>Wymiana oświetlenia bytowego w PFRON przy al. Jana Pawła II 13</t>
  </si>
  <si>
    <t>Wykonanie robót remontowych w obiektach PFRON użytkowanych w Warszawie</t>
  </si>
  <si>
    <t>Usługa ochrony fizycznej i monitoringu czynnego w budynkach użytkowanych przez Biuro PFRON</t>
  </si>
  <si>
    <t>Usługi kompleksowego utrzymania czystości pomieszczeń wewnętrznych i zewnętrznych użytkowanych przez PFRON</t>
  </si>
  <si>
    <t>Tłumaczenia językowe ustne i pisemne</t>
  </si>
  <si>
    <t>79540000-1
79530000-8</t>
  </si>
  <si>
    <t>Plan zamówień publicznych przekraczających równowartość 130 000 złotych w 2021 roku - Aktualizacja nr 1</t>
  </si>
  <si>
    <t>……………………………………………………………………………..</t>
  </si>
  <si>
    <t>data i podpis Dyrektora Generalnego PFRON</t>
  </si>
  <si>
    <t>Rodzaj zamówienia (usługa / dostawa / robota budowlana)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</si>
</sst>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CA7F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4" fontId="4" fillId="0" borderId="1" xfId="2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1" applyNumberFormat="1" applyFont="1" applyFill="1" applyBorder="1" applyAlignment="1">
      <alignment horizontal="right" vertical="center"/>
    </xf>
    <xf numFmtId="4" fontId="3" fillId="0" borderId="1" xfId="1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0" xfId="0" applyFont="1" applyAlignment="1">
      <alignment vertical="top"/>
    </xf>
  </cellXfs>
  <cellStyles count="3">
    <cellStyle name="Normalny" xfId="0" builtinId="0"/>
    <cellStyle name="Walutowy" xfId="1" builtinId="4"/>
    <cellStyle name="Walutowy 2" xfId="2" xr:uid="{15214627-064B-466C-8E5B-1B62CD68DEDE}"/>
  </cellStyles>
  <dxfs count="11"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solid">
          <fgColor indexed="64"/>
          <bgColor rgb="FF8CA7FE"/>
        </patternFill>
      </fill>
      <alignment horizontal="left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8CA7FE"/>
      <color rgb="FF9999FF"/>
      <color rgb="FF6666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2E45C2E-15C8-4C41-931C-1DA2E6C77124}" name="Tabela1" displayName="Tabela1" ref="A2:I30" totalsRowShown="0" headerRowDxfId="10" dataDxfId="9">
  <autoFilter ref="A2:I30" xr:uid="{5BD5907A-95DE-499D-BFEF-3DE7215E7DAE}"/>
  <tableColumns count="9">
    <tableColumn id="1" xr3:uid="{0B60A235-3BD4-4147-ACC4-0A358D64ADF1}" name="Lp." dataDxfId="8"/>
    <tableColumn id="2" xr3:uid="{E93EC04C-BA0B-4E33-9ED1-91F37FE86B94}" name="Przedmiot zamówienia   " dataDxfId="7"/>
    <tableColumn id="3" xr3:uid="{3A4E5709-413F-40ED-9D35-E3D928CC9B73}" name="CPV" dataDxfId="6"/>
    <tableColumn id="4" xr3:uid="{6E6345F6-4300-43BA-BBE0-71C4592D79F9}" name="Szacunkowa wartość zamówienia (netto w zł)" dataDxfId="5"/>
    <tableColumn id="5" xr3:uid="{D9ED4F13-D702-4F38-9853-5BF01E3ACC98}" name="Orientacyjna wartość zamówienia (brutto w zł)" dataDxfId="4"/>
    <tableColumn id="6" xr3:uid="{B188966E-6EB7-49DD-97D2-F6BD8610F135}" name="Rodzaj zamówienia (usługa / dostawa / robota budowlana)" dataDxfId="3"/>
    <tableColumn id="7" xr3:uid="{5F2CCD5F-4312-49E2-AB23-7C2E9DDCDFE1}" name="Planowany tryb zamówienia " dataDxfId="2"/>
    <tableColumn id="8" xr3:uid="{2784901F-1814-4BB7-98F2-98DD4044F190}" name="Planowany termin wszczęcia postępowania" dataDxfId="1"/>
    <tableColumn id="9" xr3:uid="{DAD6EA9A-993E-4BD0-BFA7-DD05D061FA7E}" name="Uwagi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9FD30-F7CF-4D3B-9605-088C1A2E885C}">
  <dimension ref="A1:K36"/>
  <sheetViews>
    <sheetView tabSelected="1" workbookViewId="0"/>
  </sheetViews>
  <sheetFormatPr defaultRowHeight="15" x14ac:dyDescent="0.25"/>
  <cols>
    <col min="1" max="1" width="4.7109375" customWidth="1"/>
    <col min="2" max="2" width="26.5703125" customWidth="1"/>
    <col min="3" max="3" width="12.5703125" bestFit="1" customWidth="1"/>
    <col min="4" max="4" width="15.7109375" customWidth="1"/>
    <col min="5" max="5" width="14.140625" bestFit="1" customWidth="1"/>
    <col min="6" max="6" width="19.5703125" customWidth="1"/>
    <col min="7" max="7" width="17.5703125" customWidth="1"/>
    <col min="8" max="8" width="15.140625" customWidth="1"/>
    <col min="9" max="9" width="12.7109375" customWidth="1"/>
  </cols>
  <sheetData>
    <row r="1" spans="1:11" ht="30" customHeight="1" x14ac:dyDescent="0.25">
      <c r="A1" s="31" t="s">
        <v>70</v>
      </c>
    </row>
    <row r="2" spans="1:11" ht="78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73</v>
      </c>
      <c r="G2" s="2" t="s">
        <v>5</v>
      </c>
      <c r="H2" s="2" t="s">
        <v>6</v>
      </c>
      <c r="I2" s="2" t="s">
        <v>7</v>
      </c>
      <c r="K2" s="1"/>
    </row>
    <row r="3" spans="1:11" ht="15.75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</row>
    <row r="4" spans="1:11" ht="63" x14ac:dyDescent="0.25">
      <c r="A4" s="4">
        <v>1</v>
      </c>
      <c r="B4" s="5" t="s">
        <v>42</v>
      </c>
      <c r="C4" s="6" t="s">
        <v>8</v>
      </c>
      <c r="D4" s="7">
        <v>415000</v>
      </c>
      <c r="E4" s="7">
        <v>450000</v>
      </c>
      <c r="F4" s="8" t="s">
        <v>9</v>
      </c>
      <c r="G4" s="5" t="s">
        <v>10</v>
      </c>
      <c r="H4" s="9" t="s">
        <v>11</v>
      </c>
      <c r="I4" s="3"/>
    </row>
    <row r="5" spans="1:11" ht="94.5" x14ac:dyDescent="0.25">
      <c r="A5" s="4">
        <v>2</v>
      </c>
      <c r="B5" s="10" t="s">
        <v>43</v>
      </c>
      <c r="C5" s="6" t="s">
        <v>12</v>
      </c>
      <c r="D5" s="11">
        <v>320000</v>
      </c>
      <c r="E5" s="12">
        <v>320000</v>
      </c>
      <c r="F5" s="8" t="s">
        <v>9</v>
      </c>
      <c r="G5" s="5" t="s">
        <v>10</v>
      </c>
      <c r="H5" s="10" t="s">
        <v>13</v>
      </c>
      <c r="I5" s="3"/>
    </row>
    <row r="6" spans="1:11" ht="110.25" x14ac:dyDescent="0.25">
      <c r="A6" s="4">
        <v>3</v>
      </c>
      <c r="B6" s="5" t="s">
        <v>44</v>
      </c>
      <c r="C6" s="6" t="s">
        <v>14</v>
      </c>
      <c r="D6" s="13">
        <f>ROUND(E6/1.23,2)</f>
        <v>243902.44</v>
      </c>
      <c r="E6" s="13">
        <v>300000</v>
      </c>
      <c r="F6" s="8" t="s">
        <v>9</v>
      </c>
      <c r="G6" s="5" t="s">
        <v>10</v>
      </c>
      <c r="H6" s="10" t="s">
        <v>13</v>
      </c>
      <c r="I6" s="3"/>
    </row>
    <row r="7" spans="1:11" ht="126" x14ac:dyDescent="0.25">
      <c r="A7" s="4">
        <v>4</v>
      </c>
      <c r="B7" s="10" t="s">
        <v>45</v>
      </c>
      <c r="C7" s="14" t="s">
        <v>15</v>
      </c>
      <c r="D7" s="15">
        <v>243902.44</v>
      </c>
      <c r="E7" s="15">
        <v>300000</v>
      </c>
      <c r="F7" s="8" t="s">
        <v>9</v>
      </c>
      <c r="G7" s="5" t="s">
        <v>10</v>
      </c>
      <c r="H7" s="10" t="s">
        <v>13</v>
      </c>
      <c r="I7" s="3"/>
    </row>
    <row r="8" spans="1:11" ht="63" x14ac:dyDescent="0.25">
      <c r="A8" s="4">
        <v>5</v>
      </c>
      <c r="B8" s="8" t="s">
        <v>46</v>
      </c>
      <c r="C8" s="14" t="s">
        <v>16</v>
      </c>
      <c r="D8" s="16">
        <v>570000</v>
      </c>
      <c r="E8" s="17">
        <v>700000</v>
      </c>
      <c r="F8" s="8" t="s">
        <v>9</v>
      </c>
      <c r="G8" s="5" t="s">
        <v>10</v>
      </c>
      <c r="H8" s="8" t="s">
        <v>17</v>
      </c>
      <c r="I8" s="3"/>
    </row>
    <row r="9" spans="1:11" ht="78.75" x14ac:dyDescent="0.25">
      <c r="A9" s="4">
        <v>6</v>
      </c>
      <c r="B9" s="8" t="s">
        <v>47</v>
      </c>
      <c r="C9" s="6" t="s">
        <v>18</v>
      </c>
      <c r="D9" s="16">
        <v>203000</v>
      </c>
      <c r="E9" s="17">
        <v>250000</v>
      </c>
      <c r="F9" s="8" t="s">
        <v>19</v>
      </c>
      <c r="G9" s="10" t="s">
        <v>20</v>
      </c>
      <c r="H9" s="8" t="s">
        <v>13</v>
      </c>
      <c r="I9" s="3"/>
    </row>
    <row r="10" spans="1:11" ht="31.5" x14ac:dyDescent="0.25">
      <c r="A10" s="4">
        <v>7</v>
      </c>
      <c r="B10" s="5" t="s">
        <v>48</v>
      </c>
      <c r="C10" s="6" t="s">
        <v>21</v>
      </c>
      <c r="D10" s="18">
        <v>2400000</v>
      </c>
      <c r="E10" s="19">
        <f>(D10*1.23)</f>
        <v>2952000</v>
      </c>
      <c r="F10" s="9" t="s">
        <v>9</v>
      </c>
      <c r="G10" s="5" t="s">
        <v>22</v>
      </c>
      <c r="H10" s="20" t="s">
        <v>13</v>
      </c>
      <c r="I10" s="3"/>
    </row>
    <row r="11" spans="1:11" ht="63" x14ac:dyDescent="0.25">
      <c r="A11" s="4">
        <v>8</v>
      </c>
      <c r="B11" s="5" t="s">
        <v>49</v>
      </c>
      <c r="C11" s="6" t="s">
        <v>23</v>
      </c>
      <c r="D11" s="18">
        <v>2845528.46</v>
      </c>
      <c r="E11" s="19">
        <f>(D11*1.23)</f>
        <v>3500000.0057999999</v>
      </c>
      <c r="F11" s="5" t="s">
        <v>9</v>
      </c>
      <c r="G11" s="5" t="s">
        <v>22</v>
      </c>
      <c r="H11" s="20" t="s">
        <v>17</v>
      </c>
      <c r="I11" s="3"/>
    </row>
    <row r="12" spans="1:11" ht="78.75" x14ac:dyDescent="0.25">
      <c r="A12" s="4">
        <v>9</v>
      </c>
      <c r="B12" s="5" t="s">
        <v>50</v>
      </c>
      <c r="C12" s="6" t="s">
        <v>23</v>
      </c>
      <c r="D12" s="18">
        <v>2032520.33</v>
      </c>
      <c r="E12" s="19">
        <f>(D12*1.23)</f>
        <v>2500000.0059000002</v>
      </c>
      <c r="F12" s="5" t="s">
        <v>9</v>
      </c>
      <c r="G12" s="5" t="s">
        <v>22</v>
      </c>
      <c r="H12" s="20" t="s">
        <v>17</v>
      </c>
      <c r="I12" s="3"/>
    </row>
    <row r="13" spans="1:11" ht="141.75" x14ac:dyDescent="0.25">
      <c r="A13" s="4">
        <v>10</v>
      </c>
      <c r="B13" s="5" t="s">
        <v>51</v>
      </c>
      <c r="C13" s="6" t="s">
        <v>24</v>
      </c>
      <c r="D13" s="18">
        <v>400000</v>
      </c>
      <c r="E13" s="19">
        <f>(D13*1.23)</f>
        <v>492000</v>
      </c>
      <c r="F13" s="5" t="s">
        <v>19</v>
      </c>
      <c r="G13" s="5" t="s">
        <v>10</v>
      </c>
      <c r="H13" s="20" t="s">
        <v>17</v>
      </c>
      <c r="I13" s="3"/>
    </row>
    <row r="14" spans="1:11" ht="94.5" x14ac:dyDescent="0.25">
      <c r="A14" s="4">
        <v>11</v>
      </c>
      <c r="B14" s="5" t="s">
        <v>52</v>
      </c>
      <c r="C14" s="6" t="s">
        <v>25</v>
      </c>
      <c r="D14" s="18">
        <v>400000</v>
      </c>
      <c r="E14" s="19">
        <f>(D14*1.23)</f>
        <v>492000</v>
      </c>
      <c r="F14" s="5" t="s">
        <v>19</v>
      </c>
      <c r="G14" s="5" t="s">
        <v>10</v>
      </c>
      <c r="H14" s="20" t="s">
        <v>17</v>
      </c>
      <c r="I14" s="3"/>
    </row>
    <row r="15" spans="1:11" ht="47.25" x14ac:dyDescent="0.25">
      <c r="A15" s="4">
        <v>12</v>
      </c>
      <c r="B15" s="21" t="s">
        <v>53</v>
      </c>
      <c r="C15" s="14" t="s">
        <v>26</v>
      </c>
      <c r="D15" s="15">
        <v>600000</v>
      </c>
      <c r="E15" s="15">
        <f>D15*1.23</f>
        <v>738000</v>
      </c>
      <c r="F15" s="9" t="s">
        <v>9</v>
      </c>
      <c r="G15" s="5" t="s">
        <v>22</v>
      </c>
      <c r="H15" s="10" t="s">
        <v>11</v>
      </c>
      <c r="I15" s="3"/>
    </row>
    <row r="16" spans="1:11" ht="63" x14ac:dyDescent="0.25">
      <c r="A16" s="4">
        <v>13</v>
      </c>
      <c r="B16" s="5" t="s">
        <v>54</v>
      </c>
      <c r="C16" s="14" t="s">
        <v>27</v>
      </c>
      <c r="D16" s="18">
        <v>550000</v>
      </c>
      <c r="E16" s="18">
        <f>D16*1.23</f>
        <v>676500</v>
      </c>
      <c r="F16" s="10" t="s">
        <v>19</v>
      </c>
      <c r="G16" s="5" t="s">
        <v>10</v>
      </c>
      <c r="H16" s="10" t="s">
        <v>13</v>
      </c>
      <c r="I16" s="3"/>
    </row>
    <row r="17" spans="1:9" ht="63" x14ac:dyDescent="0.25">
      <c r="A17" s="4">
        <v>14</v>
      </c>
      <c r="B17" s="10" t="s">
        <v>55</v>
      </c>
      <c r="C17" s="14" t="s">
        <v>28</v>
      </c>
      <c r="D17" s="15">
        <v>577235.77</v>
      </c>
      <c r="E17" s="18">
        <f>D17*1.23</f>
        <v>709999.99710000004</v>
      </c>
      <c r="F17" s="9" t="s">
        <v>9</v>
      </c>
      <c r="G17" s="5" t="s">
        <v>10</v>
      </c>
      <c r="H17" s="10" t="s">
        <v>13</v>
      </c>
      <c r="I17" s="3"/>
    </row>
    <row r="18" spans="1:9" ht="63" x14ac:dyDescent="0.25">
      <c r="A18" s="4">
        <v>15</v>
      </c>
      <c r="B18" s="10" t="s">
        <v>56</v>
      </c>
      <c r="C18" s="14" t="s">
        <v>28</v>
      </c>
      <c r="D18" s="15">
        <v>268292.68</v>
      </c>
      <c r="E18" s="15">
        <f>(D18*1.23)</f>
        <v>329999.9964</v>
      </c>
      <c r="F18" s="9" t="s">
        <v>9</v>
      </c>
      <c r="G18" s="5" t="s">
        <v>10</v>
      </c>
      <c r="H18" s="10" t="s">
        <v>11</v>
      </c>
      <c r="I18" s="3"/>
    </row>
    <row r="19" spans="1:9" ht="31.5" x14ac:dyDescent="0.25">
      <c r="A19" s="4">
        <v>16</v>
      </c>
      <c r="B19" s="10" t="s">
        <v>57</v>
      </c>
      <c r="C19" s="14" t="s">
        <v>29</v>
      </c>
      <c r="D19" s="15">
        <v>1300813.01</v>
      </c>
      <c r="E19" s="15">
        <f>(D19*1.23)</f>
        <v>1600000.0023000001</v>
      </c>
      <c r="F19" s="9" t="s">
        <v>9</v>
      </c>
      <c r="G19" s="5" t="s">
        <v>22</v>
      </c>
      <c r="H19" s="10" t="s">
        <v>17</v>
      </c>
      <c r="I19" s="3"/>
    </row>
    <row r="20" spans="1:9" ht="63" x14ac:dyDescent="0.25">
      <c r="A20" s="4">
        <v>17</v>
      </c>
      <c r="B20" s="10" t="s">
        <v>58</v>
      </c>
      <c r="C20" s="14" t="s">
        <v>30</v>
      </c>
      <c r="D20" s="15">
        <v>569105.68999999994</v>
      </c>
      <c r="E20" s="15">
        <f>(D20*1.23)</f>
        <v>699999.99869999988</v>
      </c>
      <c r="F20" s="9" t="s">
        <v>9</v>
      </c>
      <c r="G20" s="5" t="s">
        <v>10</v>
      </c>
      <c r="H20" s="10" t="s">
        <v>17</v>
      </c>
      <c r="I20" s="3"/>
    </row>
    <row r="21" spans="1:9" ht="31.5" x14ac:dyDescent="0.25">
      <c r="A21" s="4">
        <v>18</v>
      </c>
      <c r="B21" s="10" t="s">
        <v>59</v>
      </c>
      <c r="C21" s="14" t="s">
        <v>31</v>
      </c>
      <c r="D21" s="15">
        <v>3731269</v>
      </c>
      <c r="E21" s="15">
        <f>(D21*1.23)</f>
        <v>4589460.87</v>
      </c>
      <c r="F21" s="9" t="s">
        <v>9</v>
      </c>
      <c r="G21" s="5" t="s">
        <v>22</v>
      </c>
      <c r="H21" s="10" t="s">
        <v>17</v>
      </c>
      <c r="I21" s="3"/>
    </row>
    <row r="22" spans="1:9" ht="47.25" x14ac:dyDescent="0.25">
      <c r="A22" s="4">
        <v>19</v>
      </c>
      <c r="B22" s="10" t="s">
        <v>60</v>
      </c>
      <c r="C22" s="14" t="s">
        <v>32</v>
      </c>
      <c r="D22" s="15">
        <v>3500000</v>
      </c>
      <c r="E22" s="15">
        <f>D22*1.23</f>
        <v>4305000</v>
      </c>
      <c r="F22" s="9" t="s">
        <v>9</v>
      </c>
      <c r="G22" s="5" t="s">
        <v>22</v>
      </c>
      <c r="H22" s="10" t="s">
        <v>13</v>
      </c>
      <c r="I22" s="3"/>
    </row>
    <row r="23" spans="1:9" ht="63" x14ac:dyDescent="0.25">
      <c r="A23" s="4">
        <v>20</v>
      </c>
      <c r="B23" s="10" t="s">
        <v>61</v>
      </c>
      <c r="C23" s="14" t="s">
        <v>33</v>
      </c>
      <c r="D23" s="15">
        <v>2400000</v>
      </c>
      <c r="E23" s="15">
        <f>D23*1.23</f>
        <v>2952000</v>
      </c>
      <c r="F23" s="9" t="s">
        <v>9</v>
      </c>
      <c r="G23" s="5" t="s">
        <v>22</v>
      </c>
      <c r="H23" s="10" t="s">
        <v>13</v>
      </c>
      <c r="I23" s="3"/>
    </row>
    <row r="24" spans="1:9" ht="63" x14ac:dyDescent="0.25">
      <c r="A24" s="4">
        <v>21</v>
      </c>
      <c r="B24" s="10" t="s">
        <v>62</v>
      </c>
      <c r="C24" s="14" t="s">
        <v>34</v>
      </c>
      <c r="D24" s="22">
        <f>SUM(125000+48780.49)</f>
        <v>173780.49</v>
      </c>
      <c r="E24" s="23">
        <f>D24*1.23</f>
        <v>213750.00269999998</v>
      </c>
      <c r="F24" s="10" t="s">
        <v>19</v>
      </c>
      <c r="G24" s="5" t="s">
        <v>10</v>
      </c>
      <c r="H24" s="10" t="s">
        <v>17</v>
      </c>
      <c r="I24" s="3"/>
    </row>
    <row r="25" spans="1:9" ht="47.25" x14ac:dyDescent="0.25">
      <c r="A25" s="4">
        <v>22</v>
      </c>
      <c r="B25" s="10" t="s">
        <v>63</v>
      </c>
      <c r="C25" s="14" t="s">
        <v>35</v>
      </c>
      <c r="D25" s="16">
        <v>1000000</v>
      </c>
      <c r="E25" s="15">
        <v>1230000</v>
      </c>
      <c r="F25" s="9" t="s">
        <v>9</v>
      </c>
      <c r="G25" s="10" t="s">
        <v>36</v>
      </c>
      <c r="H25" s="10" t="s">
        <v>13</v>
      </c>
      <c r="I25" s="3"/>
    </row>
    <row r="26" spans="1:9" ht="63" x14ac:dyDescent="0.25">
      <c r="A26" s="4">
        <v>23</v>
      </c>
      <c r="B26" s="10" t="s">
        <v>64</v>
      </c>
      <c r="C26" s="6" t="s">
        <v>37</v>
      </c>
      <c r="D26" s="13">
        <f>E26/1.23</f>
        <v>595691.05691056908</v>
      </c>
      <c r="E26" s="13">
        <v>732700</v>
      </c>
      <c r="F26" s="24" t="s">
        <v>38</v>
      </c>
      <c r="G26" s="5" t="s">
        <v>10</v>
      </c>
      <c r="H26" s="9" t="s">
        <v>13</v>
      </c>
      <c r="I26" s="3"/>
    </row>
    <row r="27" spans="1:9" ht="63" x14ac:dyDescent="0.25">
      <c r="A27" s="4">
        <v>24</v>
      </c>
      <c r="B27" s="10" t="s">
        <v>65</v>
      </c>
      <c r="C27" s="14" t="s">
        <v>39</v>
      </c>
      <c r="D27" s="16">
        <f>E27/1.23</f>
        <v>325203.25203252031</v>
      </c>
      <c r="E27" s="16">
        <v>400000</v>
      </c>
      <c r="F27" s="24" t="s">
        <v>38</v>
      </c>
      <c r="G27" s="5" t="s">
        <v>10</v>
      </c>
      <c r="H27" s="24" t="s">
        <v>13</v>
      </c>
      <c r="I27" s="3"/>
    </row>
    <row r="28" spans="1:9" ht="63" x14ac:dyDescent="0.25">
      <c r="A28" s="4">
        <v>25</v>
      </c>
      <c r="B28" s="10" t="s">
        <v>66</v>
      </c>
      <c r="C28" s="14" t="s">
        <v>40</v>
      </c>
      <c r="D28" s="13">
        <f>E28/1.23</f>
        <v>1056910.569105691</v>
      </c>
      <c r="E28" s="13">
        <v>1300000</v>
      </c>
      <c r="F28" s="9" t="s">
        <v>9</v>
      </c>
      <c r="G28" s="5" t="s">
        <v>22</v>
      </c>
      <c r="H28" s="9" t="s">
        <v>13</v>
      </c>
      <c r="I28" s="3"/>
    </row>
    <row r="29" spans="1:9" ht="110.25" x14ac:dyDescent="0.25">
      <c r="A29" s="4">
        <v>26</v>
      </c>
      <c r="B29" s="10" t="s">
        <v>67</v>
      </c>
      <c r="C29" s="25" t="s">
        <v>41</v>
      </c>
      <c r="D29" s="13">
        <f>E29/1.23</f>
        <v>1300813.0081300812</v>
      </c>
      <c r="E29" s="13">
        <v>1600000</v>
      </c>
      <c r="F29" s="9" t="s">
        <v>9</v>
      </c>
      <c r="G29" s="5" t="s">
        <v>22</v>
      </c>
      <c r="H29" s="9" t="s">
        <v>13</v>
      </c>
      <c r="I29" s="3"/>
    </row>
    <row r="30" spans="1:9" ht="63" x14ac:dyDescent="0.25">
      <c r="A30" s="26">
        <v>27</v>
      </c>
      <c r="B30" s="27" t="s">
        <v>68</v>
      </c>
      <c r="C30" s="28" t="s">
        <v>69</v>
      </c>
      <c r="D30" s="13">
        <v>153606.5</v>
      </c>
      <c r="E30" s="29">
        <f>D30*1.23</f>
        <v>188935.995</v>
      </c>
      <c r="F30" s="27" t="s">
        <v>9</v>
      </c>
      <c r="G30" s="30" t="s">
        <v>10</v>
      </c>
      <c r="H30" s="27" t="s">
        <v>13</v>
      </c>
      <c r="I30" s="3"/>
    </row>
    <row r="35" spans="6:6" x14ac:dyDescent="0.25">
      <c r="F35" t="s">
        <v>71</v>
      </c>
    </row>
    <row r="36" spans="6:6" x14ac:dyDescent="0.25">
      <c r="F36" t="s">
        <v>72</v>
      </c>
    </row>
  </sheetData>
  <pageMargins left="0.23622047244094491" right="0.23622047244094491" top="1.1417322834645669" bottom="0.74803149606299213" header="0.31496062992125984" footer="0.31496062992125984"/>
  <pageSetup paperSize="8" orientation="portrait" r:id="rId1"/>
  <headerFooter>
    <oddFooter>&amp;CStrona &amp;P z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Jabłonowska Emilia</dc:creator>
  <cp:lastModifiedBy>Jabłonowska Emilia</cp:lastModifiedBy>
  <cp:lastPrinted>2021-05-12T07:33:00Z</cp:lastPrinted>
  <dcterms:created xsi:type="dcterms:W3CDTF">2021-05-12T06:24:35Z</dcterms:created>
  <dcterms:modified xsi:type="dcterms:W3CDTF">2021-05-12T07:33:09Z</dcterms:modified>
</cp:coreProperties>
</file>