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-Zamowienia Publiczne\PLAN POSTĘPOWAŃ\2021\Aktualizacja 2\"/>
    </mc:Choice>
  </mc:AlternateContent>
  <xr:revisionPtr revIDLastSave="0" documentId="13_ncr:1_{647A60E1-77E5-46DB-A6B7-7A0B210A84D3}" xr6:coauthVersionLast="45" xr6:coauthVersionMax="45" xr10:uidLastSave="{00000000-0000-0000-0000-000000000000}"/>
  <bookViews>
    <workbookView xWindow="495" yWindow="1770" windowWidth="15540" windowHeight="16290" xr2:uid="{97786519-D626-4F3F-B3C2-C57B66222F04}"/>
  </bookViews>
  <sheets>
    <sheet name="Arkusz1" sheetId="1" r:id="rId1"/>
  </sheets>
  <definedNames>
    <definedName name="_xlnm.Print_Area" localSheetId="0">Arkusz1!$A$1:$I$41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0" i="1" l="1"/>
  <c r="D27" i="1"/>
  <c r="D26" i="1"/>
  <c r="D24" i="1"/>
  <c r="D6" i="1"/>
</calcChain>
</file>

<file path=xl/sharedStrings.xml><?xml version="1.0" encoding="utf-8"?>
<sst xmlns="http://schemas.openxmlformats.org/spreadsheetml/2006/main" count="202" uniqueCount="96">
  <si>
    <t>Lp.</t>
  </si>
  <si>
    <t xml:space="preserve">Przedmiot zamówienia   </t>
  </si>
  <si>
    <t>CPV</t>
  </si>
  <si>
    <t>Szacunkowa wartość zamówienia (netto w zł)</t>
  </si>
  <si>
    <t>Orientacyjna wartość zamówienia (brutto w zł)</t>
  </si>
  <si>
    <t xml:space="preserve">Planowany tryb zamówienia </t>
  </si>
  <si>
    <t>Planowany termin wszczęcia postępowania</t>
  </si>
  <si>
    <t>Uwagi</t>
  </si>
  <si>
    <t xml:space="preserve">92000000-1 </t>
  </si>
  <si>
    <t>usługa</t>
  </si>
  <si>
    <t xml:space="preserve">Tryb podstawowy - bez przeprowadzenia negocjacji </t>
  </si>
  <si>
    <t>IV kwartał</t>
  </si>
  <si>
    <t>79632000-3</t>
  </si>
  <si>
    <t>II kwartał</t>
  </si>
  <si>
    <t>79110000-8, 
71621000-7</t>
  </si>
  <si>
    <t>79419000-4</t>
  </si>
  <si>
    <t>72254000-0
72254100-1</t>
  </si>
  <si>
    <t>III kwartał</t>
  </si>
  <si>
    <t>72000000-5
72212224-5
72413000-8
79822500-7
48224000-4</t>
  </si>
  <si>
    <t>dostawa</t>
  </si>
  <si>
    <t>Tryb podstawowy - z możliwością negocjacji</t>
  </si>
  <si>
    <t>72000000-5 79610000-4</t>
  </si>
  <si>
    <t>Przetarg nieograniczony</t>
  </si>
  <si>
    <t xml:space="preserve">72267000-4 72262000-9  72260000-5 </t>
  </si>
  <si>
    <t>31682530-4</t>
  </si>
  <si>
    <t>39717200-3</t>
  </si>
  <si>
    <t>79820000-8    50300000-8       48000000-8</t>
  </si>
  <si>
    <t>30200000-1</t>
  </si>
  <si>
    <t xml:space="preserve">72250000-2 </t>
  </si>
  <si>
    <t>48518000-2</t>
  </si>
  <si>
    <t>48710000-8, 72267000-4</t>
  </si>
  <si>
    <t>72600000-6</t>
  </si>
  <si>
    <t>72267000-4</t>
  </si>
  <si>
    <t>48900000-7</t>
  </si>
  <si>
    <t>32550000-3</t>
  </si>
  <si>
    <t xml:space="preserve">64212000-5   32250000-0 
32412110-8 </t>
  </si>
  <si>
    <t xml:space="preserve">Przetarg nieograniczony </t>
  </si>
  <si>
    <t xml:space="preserve">45311000-0  45317000-2 </t>
  </si>
  <si>
    <t>robota budowlana</t>
  </si>
  <si>
    <t xml:space="preserve">45440000-3 45432100-5 </t>
  </si>
  <si>
    <t xml:space="preserve">79710000-4 79711000 </t>
  </si>
  <si>
    <t xml:space="preserve">90919200-4 </t>
  </si>
  <si>
    <t>Świadczenie usług na zajęcia sportowo-rekreacyjne dla Pracowników PFRON</t>
  </si>
  <si>
    <t>Przeprowadzenie specjalistycznych szkoleń z zakresu prowadzenia postępowań na podstawie skarg na brak dostępności dla pracowników PFRON</t>
  </si>
  <si>
    <t>Wykonanie ekspertyzy dotyczącej rozpatrywania skarg na brak dostępności na podstawie Ustawy o zapewnianiu dostępności osobom ze szczególnymi potrzebami</t>
  </si>
  <si>
    <t xml:space="preserve">Usługi ewaluacji zewnętrznej w ramach projektu "Wypracowanie i pilotażowe wdrożenie modelu kompleksowej rehabilitacji umożliwiającej podjęcie lub powrót do pracy" </t>
  </si>
  <si>
    <t>Usługa testowania Systemu iPFRON+</t>
  </si>
  <si>
    <t xml:space="preserve">Outsorcing specjalistów IT </t>
  </si>
  <si>
    <t>Hurtownia danych PFRON -Wytworzenie, utrzymanie i rozwój Centralnej Platformy Analitycznej</t>
  </si>
  <si>
    <t>Intranet PFRON-Wytworzenie, utrzymanie i rozwój systemu pracy grupowej i portal pracowniczy</t>
  </si>
  <si>
    <t>Dostawa oraz instalacja centralnych urządzeń podtrzymywania zasilania (UPS) dedykowanych dla potrzeb serwerowni PFRON wraz z wykonaniem wymaganych przyłączy oraz rozdzielni elektrycznych</t>
  </si>
  <si>
    <t>Dostawa oraz instalacja systemu klimatyzacji precyzyjnej oraz szaf serwerowych RACK dedykowanych dla potrzeb serwerowni PFRON</t>
  </si>
  <si>
    <t xml:space="preserve">Dostawa komputerów przenośnych </t>
  </si>
  <si>
    <t>Asysta Techniczna i Konserwacja dla urządzeń LAN oraz urządzeń serwerowych</t>
  </si>
  <si>
    <t>Asysta Techniczna i Konserwacja dla urządzeń WAN</t>
  </si>
  <si>
    <t>Subskrypcja oprogramowania VMware</t>
  </si>
  <si>
    <t>Subskrypcja oprogramowania Veeam</t>
  </si>
  <si>
    <t>Maintenance Oracle’a</t>
  </si>
  <si>
    <t>Asysta Techniczna i Konserwacja oraz rozwój systemu EGW/GW</t>
  </si>
  <si>
    <t>Dostawa aparatów telefonicznych</t>
  </si>
  <si>
    <t>Wymiana oświetlenia bytowego w PFRON przy al. Jana Pawła II 13</t>
  </si>
  <si>
    <t>Wykonanie robót remontowych w obiektach PFRON użytkowanych w Warszawie</t>
  </si>
  <si>
    <t>Usługa ochrony fizycznej i monitoringu czynnego w budynkach użytkowanych przez Biuro PFRON</t>
  </si>
  <si>
    <t>Usługi kompleksowego utrzymania czystości pomieszczeń wewnętrznych i zewnętrznych użytkowanych przez PFRON</t>
  </si>
  <si>
    <t>Tłumaczenia językowe ustne i pisemne</t>
  </si>
  <si>
    <t>79540000-1
79530000-8</t>
  </si>
  <si>
    <t>Rodzaj zamówienia (usługa / dostawa / robota budowlana)</t>
  </si>
  <si>
    <t>Plan zamówień publicznych przekraczających równowartość 130 000 złotych w 2021 roku - Aktualizacja nr 2</t>
  </si>
  <si>
    <t>Szkolenie/warsztaty projekt "Obszar chroniony, obszar dostępny"</t>
  </si>
  <si>
    <t>Organizacja spotkań (catering) projekt TOPON</t>
  </si>
  <si>
    <t>Świadczenie usług eksperckich, w tym ocena wniosków projekt "Obszar chroniony, obszar dostępny"</t>
  </si>
  <si>
    <t>Eksperci zewnętrzni (zespół konsultacyjny - ZK) - świadczenie usług eksperckich, dotyczących modelu dostępnej instytucji kultury - projektu Kultura bez barier</t>
  </si>
  <si>
    <t>55000000-0</t>
  </si>
  <si>
    <t xml:space="preserve">79400000-8 </t>
  </si>
  <si>
    <t>79400000-8</t>
  </si>
  <si>
    <t>Organizacja spotkań/szkoleń/warsztatów (sala, wyżywienie, zakwaterowanie) Projekt Kultura bez barier</t>
  </si>
  <si>
    <t>Budowa internetowego
serwisu informacyjnego Systemu iPFRON+</t>
  </si>
  <si>
    <t>Dzierżawa urządzeń wielofunkcyjnych wraz z systemem zarządzania</t>
  </si>
  <si>
    <t>Usługa utrzymania i rozwoju systemu wspierającego procesy windykacyjne</t>
  </si>
  <si>
    <t>Kwalifikacja uczestników do kompleksowej rehabilitacji w ramach projektu "Wypracowanie i pilotażowe wdrożenie modelu kompleksowej rehabilitacji umozliwiającej podjecie lub powrót do pracy"</t>
  </si>
  <si>
    <t>85312320-8 85121270-6</t>
  </si>
  <si>
    <t xml:space="preserve">
Tryb podstawowy - bez przeprowadzenia negocjacji 
na podstawie art. 275 pkt 1 w zw. z art. 359 ust. 2 ustawy pzp (Zamówienie na usługi społeczne poniżej 750 tyś euro)
</t>
  </si>
  <si>
    <t>55120000-7
55110000-4  55300000-3 
80590000-6</t>
  </si>
  <si>
    <t>80420000-4
80521000-2
80533200-5
72000000-5
72212931-4
72212500-4</t>
  </si>
  <si>
    <t>Usługi asysty technicznej i konserwacji, modyfikacji i rozwoju Systemu obsługi wsparcia finansowego ze środków PFRON</t>
  </si>
  <si>
    <t>72267000-4 72250000-2 72262000-9 72260000-5 48000000-8 22471000-2</t>
  </si>
  <si>
    <t>Tryb z wolnej ręki na podstawie art. 214 ust. 1 pkt 7 ustawy pzp</t>
  </si>
  <si>
    <t>Dostawy artykułów biurowych dla PFRON na okres 24 miesiecy.</t>
  </si>
  <si>
    <t>Dostawy artykułów spożywczych dla PFRON na okres 24 miesiecy.</t>
  </si>
  <si>
    <t xml:space="preserve">30190000-7, 30192000-1 </t>
  </si>
  <si>
    <t>15800000-6</t>
  </si>
  <si>
    <t xml:space="preserve">Opracowanie i aktualizacja szkoleń e-learningowych wraz z rozwojem i utrzymaniem platformy edukacyjnej </t>
  </si>
  <si>
    <t xml:space="preserve">Organizacja spotkań  konsultacyjnych w ramach projektu pn. „Uniwersalna platforma do projektowania i realizacji programów wsparcia ON wraz ze zintegrowanym modułem analitycznym - System iPFRON+” </t>
  </si>
  <si>
    <t>……………………………………………………………………………..</t>
  </si>
  <si>
    <t>data i podpis Dyrektora Generalnego PFRON</t>
  </si>
  <si>
    <t xml:space="preserve">Usługi telefonii komórkowej wraz z dostawą telefonów oraz usługi transmisji danych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</si>
</sst>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trike/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8" fillId="0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</cellXfs>
  <cellStyles count="4">
    <cellStyle name="Hiperłącze" xfId="3" builtinId="8"/>
    <cellStyle name="Normalny" xfId="0" builtinId="0"/>
    <cellStyle name="Walutowy" xfId="1" builtinId="4"/>
    <cellStyle name="Walutowy 2" xfId="2" xr:uid="{15214627-064B-466C-8E5B-1B62CD68DEDE}"/>
  </cellStyles>
  <dxfs count="11"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ECFF"/>
      <color rgb="FFDDDDDD"/>
      <color rgb="FFFFCC99"/>
      <color rgb="FFFFFFCC"/>
      <color rgb="FF8CA7FE"/>
      <color rgb="FF9999FF"/>
      <color rgb="FF66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5C2E-15C8-4C41-931C-1DA2E6C77124}" name="Tabela1" displayName="Tabela1" ref="A2:I41" totalsRowShown="0" headerRowDxfId="10" dataDxfId="9">
  <autoFilter ref="A2:I41" xr:uid="{5BD5907A-95DE-499D-BFEF-3DE7215E7DAE}"/>
  <tableColumns count="9">
    <tableColumn id="1" xr3:uid="{0B60A235-3BD4-4147-ACC4-0A358D64ADF1}" name="Lp." dataDxfId="8"/>
    <tableColumn id="2" xr3:uid="{E93EC04C-BA0B-4E33-9ED1-91F37FE86B94}" name="Przedmiot zamówienia   " dataDxfId="7"/>
    <tableColumn id="3" xr3:uid="{3A4E5709-413F-40ED-9D35-E3D928CC9B73}" name="CPV" dataDxfId="6"/>
    <tableColumn id="4" xr3:uid="{6E6345F6-4300-43BA-BBE0-71C4592D79F9}" name="Szacunkowa wartość zamówienia (netto w zł)" dataDxfId="5"/>
    <tableColumn id="5" xr3:uid="{D9ED4F13-D702-4F38-9853-5BF01E3ACC98}" name="Orientacyjna wartość zamówienia (brutto w zł)" dataDxfId="4"/>
    <tableColumn id="6" xr3:uid="{B188966E-6EB7-49DD-97D2-F6BD8610F135}" name="Rodzaj zamówienia (usługa / dostawa / robota budowlana)" dataDxfId="3"/>
    <tableColumn id="7" xr3:uid="{5F2CCD5F-4312-49E2-AB23-7C2E9DDCDFE1}" name="Planowany tryb zamówienia " dataDxfId="2"/>
    <tableColumn id="8" xr3:uid="{2784901F-1814-4BB7-98F2-98DD4044F190}" name="Planowany termin wszczęcia postępowania" dataDxfId="1"/>
    <tableColumn id="9" xr3:uid="{DAD6EA9A-993E-4BD0-BFA7-DD05D061FA7E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FD30-F7CF-4D3B-9605-088C1A2E885C}">
  <sheetPr>
    <pageSetUpPr fitToPage="1"/>
  </sheetPr>
  <dimension ref="A1:K48"/>
  <sheetViews>
    <sheetView tabSelected="1" topLeftCell="A22" zoomScale="85" zoomScaleNormal="85" workbookViewId="0">
      <selection activeCell="B25" sqref="B25"/>
    </sheetView>
  </sheetViews>
  <sheetFormatPr defaultRowHeight="15" x14ac:dyDescent="0.25"/>
  <cols>
    <col min="1" max="1" width="4.7109375" style="29" customWidth="1"/>
    <col min="2" max="2" width="27.42578125" style="29" customWidth="1"/>
    <col min="3" max="3" width="13.28515625" style="29" customWidth="1"/>
    <col min="4" max="4" width="15.7109375" style="29" customWidth="1"/>
    <col min="5" max="5" width="14.140625" style="29" bestFit="1" customWidth="1"/>
    <col min="6" max="6" width="19.5703125" style="29" customWidth="1"/>
    <col min="7" max="7" width="17.5703125" style="29" customWidth="1"/>
    <col min="8" max="8" width="15.140625" style="29" customWidth="1"/>
    <col min="9" max="9" width="13.5703125" style="29" customWidth="1"/>
    <col min="10" max="10" width="30.85546875" style="29" customWidth="1"/>
    <col min="11" max="11" width="11.42578125" style="30" customWidth="1"/>
    <col min="12" max="16384" width="9.140625" style="29"/>
  </cols>
  <sheetData>
    <row r="1" spans="1:11" ht="30" customHeight="1" x14ac:dyDescent="0.25">
      <c r="A1" s="28" t="s">
        <v>67</v>
      </c>
    </row>
    <row r="2" spans="1:11" ht="78.75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66</v>
      </c>
      <c r="G2" s="31" t="s">
        <v>5</v>
      </c>
      <c r="H2" s="31" t="s">
        <v>6</v>
      </c>
      <c r="I2" s="31" t="s">
        <v>7</v>
      </c>
      <c r="K2" s="29"/>
    </row>
    <row r="3" spans="1:11" ht="15.75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K3" s="29"/>
    </row>
    <row r="4" spans="1:11" ht="63" x14ac:dyDescent="0.25">
      <c r="A4" s="1">
        <v>1</v>
      </c>
      <c r="B4" s="2" t="s">
        <v>42</v>
      </c>
      <c r="C4" s="3" t="s">
        <v>8</v>
      </c>
      <c r="D4" s="4">
        <v>415000</v>
      </c>
      <c r="E4" s="4">
        <v>450000</v>
      </c>
      <c r="F4" s="5" t="s">
        <v>9</v>
      </c>
      <c r="G4" s="2" t="s">
        <v>10</v>
      </c>
      <c r="H4" s="6" t="s">
        <v>11</v>
      </c>
      <c r="I4" s="7"/>
      <c r="K4" s="29"/>
    </row>
    <row r="5" spans="1:11" ht="94.5" x14ac:dyDescent="0.25">
      <c r="A5" s="1">
        <v>2</v>
      </c>
      <c r="B5" s="8" t="s">
        <v>43</v>
      </c>
      <c r="C5" s="3" t="s">
        <v>12</v>
      </c>
      <c r="D5" s="9">
        <v>320000</v>
      </c>
      <c r="E5" s="10">
        <v>320000</v>
      </c>
      <c r="F5" s="5" t="s">
        <v>9</v>
      </c>
      <c r="G5" s="2" t="s">
        <v>10</v>
      </c>
      <c r="H5" s="8" t="s">
        <v>13</v>
      </c>
      <c r="I5" s="7"/>
      <c r="K5" s="29"/>
    </row>
    <row r="6" spans="1:11" ht="110.25" x14ac:dyDescent="0.25">
      <c r="A6" s="1">
        <v>3</v>
      </c>
      <c r="B6" s="2" t="s">
        <v>44</v>
      </c>
      <c r="C6" s="3" t="s">
        <v>14</v>
      </c>
      <c r="D6" s="11">
        <f>ROUND(E6/1.23,2)</f>
        <v>243902.44</v>
      </c>
      <c r="E6" s="11">
        <v>300000</v>
      </c>
      <c r="F6" s="5" t="s">
        <v>9</v>
      </c>
      <c r="G6" s="2" t="s">
        <v>10</v>
      </c>
      <c r="H6" s="8" t="s">
        <v>17</v>
      </c>
      <c r="I6" s="12"/>
      <c r="K6" s="29"/>
    </row>
    <row r="7" spans="1:11" ht="126" x14ac:dyDescent="0.25">
      <c r="A7" s="1">
        <v>4</v>
      </c>
      <c r="B7" s="8" t="s">
        <v>45</v>
      </c>
      <c r="C7" s="13" t="s">
        <v>15</v>
      </c>
      <c r="D7" s="14">
        <v>243902.44</v>
      </c>
      <c r="E7" s="14">
        <v>300000</v>
      </c>
      <c r="F7" s="5" t="s">
        <v>9</v>
      </c>
      <c r="G7" s="2" t="s">
        <v>10</v>
      </c>
      <c r="H7" s="8" t="s">
        <v>17</v>
      </c>
      <c r="I7" s="7"/>
      <c r="K7" s="29"/>
    </row>
    <row r="8" spans="1:11" ht="63" x14ac:dyDescent="0.25">
      <c r="A8" s="1">
        <v>5</v>
      </c>
      <c r="B8" s="5" t="s">
        <v>46</v>
      </c>
      <c r="C8" s="13" t="s">
        <v>16</v>
      </c>
      <c r="D8" s="15">
        <v>570000</v>
      </c>
      <c r="E8" s="16">
        <v>700000</v>
      </c>
      <c r="F8" s="5" t="s">
        <v>9</v>
      </c>
      <c r="G8" s="2" t="s">
        <v>10</v>
      </c>
      <c r="H8" s="5" t="s">
        <v>17</v>
      </c>
      <c r="I8" s="7"/>
      <c r="K8" s="29"/>
    </row>
    <row r="9" spans="1:11" ht="78.75" x14ac:dyDescent="0.25">
      <c r="A9" s="1">
        <v>6</v>
      </c>
      <c r="B9" s="5" t="s">
        <v>76</v>
      </c>
      <c r="C9" s="3" t="s">
        <v>18</v>
      </c>
      <c r="D9" s="15">
        <v>203000</v>
      </c>
      <c r="E9" s="16">
        <v>250000</v>
      </c>
      <c r="F9" s="5" t="s">
        <v>19</v>
      </c>
      <c r="G9" s="8" t="s">
        <v>20</v>
      </c>
      <c r="H9" s="5" t="s">
        <v>17</v>
      </c>
      <c r="I9" s="7"/>
      <c r="K9" s="29"/>
    </row>
    <row r="10" spans="1:11" ht="31.5" x14ac:dyDescent="0.25">
      <c r="A10" s="1">
        <v>7</v>
      </c>
      <c r="B10" s="2" t="s">
        <v>47</v>
      </c>
      <c r="C10" s="3" t="s">
        <v>21</v>
      </c>
      <c r="D10" s="17">
        <v>6916031.25</v>
      </c>
      <c r="E10" s="18">
        <v>8506718.4399999995</v>
      </c>
      <c r="F10" s="6" t="s">
        <v>9</v>
      </c>
      <c r="G10" s="2" t="s">
        <v>22</v>
      </c>
      <c r="H10" s="19" t="s">
        <v>17</v>
      </c>
      <c r="I10" s="7"/>
      <c r="K10" s="29"/>
    </row>
    <row r="11" spans="1:11" ht="63" x14ac:dyDescent="0.25">
      <c r="A11" s="1">
        <v>8</v>
      </c>
      <c r="B11" s="2" t="s">
        <v>48</v>
      </c>
      <c r="C11" s="3" t="s">
        <v>23</v>
      </c>
      <c r="D11" s="17">
        <v>3658536.59</v>
      </c>
      <c r="E11" s="18">
        <v>4500000.01</v>
      </c>
      <c r="F11" s="2" t="s">
        <v>9</v>
      </c>
      <c r="G11" s="2" t="s">
        <v>22</v>
      </c>
      <c r="H11" s="19" t="s">
        <v>11</v>
      </c>
      <c r="I11" s="7"/>
      <c r="K11" s="29"/>
    </row>
    <row r="12" spans="1:11" ht="78.75" x14ac:dyDescent="0.25">
      <c r="A12" s="1">
        <v>9</v>
      </c>
      <c r="B12" s="2" t="s">
        <v>49</v>
      </c>
      <c r="C12" s="3" t="s">
        <v>23</v>
      </c>
      <c r="D12" s="17">
        <v>2845528.46</v>
      </c>
      <c r="E12" s="18">
        <v>3500000.01</v>
      </c>
      <c r="F12" s="2" t="s">
        <v>9</v>
      </c>
      <c r="G12" s="2" t="s">
        <v>22</v>
      </c>
      <c r="H12" s="19" t="s">
        <v>17</v>
      </c>
      <c r="I12" s="7"/>
      <c r="K12" s="29"/>
    </row>
    <row r="13" spans="1:11" ht="126" x14ac:dyDescent="0.25">
      <c r="A13" s="1">
        <v>10</v>
      </c>
      <c r="B13" s="2" t="s">
        <v>50</v>
      </c>
      <c r="C13" s="3" t="s">
        <v>24</v>
      </c>
      <c r="D13" s="17">
        <v>400000</v>
      </c>
      <c r="E13" s="18">
        <v>492000</v>
      </c>
      <c r="F13" s="2" t="s">
        <v>19</v>
      </c>
      <c r="G13" s="2" t="s">
        <v>10</v>
      </c>
      <c r="H13" s="19" t="s">
        <v>17</v>
      </c>
      <c r="I13" s="7"/>
      <c r="K13" s="29"/>
    </row>
    <row r="14" spans="1:11" ht="94.5" x14ac:dyDescent="0.25">
      <c r="A14" s="1">
        <v>11</v>
      </c>
      <c r="B14" s="2" t="s">
        <v>51</v>
      </c>
      <c r="C14" s="3" t="s">
        <v>25</v>
      </c>
      <c r="D14" s="17">
        <v>400000</v>
      </c>
      <c r="E14" s="18">
        <v>492000</v>
      </c>
      <c r="F14" s="2" t="s">
        <v>19</v>
      </c>
      <c r="G14" s="2" t="s">
        <v>10</v>
      </c>
      <c r="H14" s="19" t="s">
        <v>17</v>
      </c>
      <c r="I14" s="7"/>
      <c r="K14" s="29"/>
    </row>
    <row r="15" spans="1:11" ht="47.25" x14ac:dyDescent="0.25">
      <c r="A15" s="1">
        <v>12</v>
      </c>
      <c r="B15" s="20" t="s">
        <v>77</v>
      </c>
      <c r="C15" s="13" t="s">
        <v>26</v>
      </c>
      <c r="D15" s="14">
        <v>600000</v>
      </c>
      <c r="E15" s="14">
        <v>738000</v>
      </c>
      <c r="F15" s="6" t="s">
        <v>9</v>
      </c>
      <c r="G15" s="2" t="s">
        <v>22</v>
      </c>
      <c r="H15" s="8" t="s">
        <v>11</v>
      </c>
      <c r="I15" s="7"/>
      <c r="K15" s="29"/>
    </row>
    <row r="16" spans="1:11" ht="63" x14ac:dyDescent="0.25">
      <c r="A16" s="1">
        <v>13</v>
      </c>
      <c r="B16" s="2" t="s">
        <v>52</v>
      </c>
      <c r="C16" s="13" t="s">
        <v>27</v>
      </c>
      <c r="D16" s="17">
        <v>550000</v>
      </c>
      <c r="E16" s="17">
        <v>676500</v>
      </c>
      <c r="F16" s="8" t="s">
        <v>19</v>
      </c>
      <c r="G16" s="2" t="s">
        <v>10</v>
      </c>
      <c r="H16" s="8" t="s">
        <v>13</v>
      </c>
      <c r="I16" s="7"/>
      <c r="K16" s="29"/>
    </row>
    <row r="17" spans="1:11" ht="63" x14ac:dyDescent="0.25">
      <c r="A17" s="1">
        <v>14</v>
      </c>
      <c r="B17" s="8" t="s">
        <v>53</v>
      </c>
      <c r="C17" s="13" t="s">
        <v>28</v>
      </c>
      <c r="D17" s="14">
        <v>577235.77</v>
      </c>
      <c r="E17" s="17">
        <v>710000</v>
      </c>
      <c r="F17" s="6" t="s">
        <v>9</v>
      </c>
      <c r="G17" s="2" t="s">
        <v>10</v>
      </c>
      <c r="H17" s="8" t="s">
        <v>13</v>
      </c>
      <c r="I17" s="7"/>
      <c r="K17" s="29"/>
    </row>
    <row r="18" spans="1:11" ht="63" x14ac:dyDescent="0.25">
      <c r="A18" s="1">
        <v>15</v>
      </c>
      <c r="B18" s="8" t="s">
        <v>54</v>
      </c>
      <c r="C18" s="13" t="s">
        <v>28</v>
      </c>
      <c r="D18" s="14">
        <v>268292.68</v>
      </c>
      <c r="E18" s="14">
        <v>330000</v>
      </c>
      <c r="F18" s="6" t="s">
        <v>9</v>
      </c>
      <c r="G18" s="2" t="s">
        <v>10</v>
      </c>
      <c r="H18" s="8" t="s">
        <v>11</v>
      </c>
      <c r="I18" s="7"/>
      <c r="K18" s="29"/>
    </row>
    <row r="19" spans="1:11" ht="31.5" x14ac:dyDescent="0.25">
      <c r="A19" s="1">
        <v>16</v>
      </c>
      <c r="B19" s="8" t="s">
        <v>55</v>
      </c>
      <c r="C19" s="13" t="s">
        <v>29</v>
      </c>
      <c r="D19" s="14">
        <v>1300813.01</v>
      </c>
      <c r="E19" s="14">
        <v>1600000</v>
      </c>
      <c r="F19" s="6" t="s">
        <v>9</v>
      </c>
      <c r="G19" s="2" t="s">
        <v>22</v>
      </c>
      <c r="H19" s="8" t="s">
        <v>17</v>
      </c>
      <c r="I19" s="7"/>
      <c r="K19" s="29"/>
    </row>
    <row r="20" spans="1:11" ht="63" x14ac:dyDescent="0.25">
      <c r="A20" s="1">
        <v>17</v>
      </c>
      <c r="B20" s="8" t="s">
        <v>56</v>
      </c>
      <c r="C20" s="13" t="s">
        <v>30</v>
      </c>
      <c r="D20" s="14">
        <v>569105.68999999994</v>
      </c>
      <c r="E20" s="14">
        <v>700000</v>
      </c>
      <c r="F20" s="6" t="s">
        <v>9</v>
      </c>
      <c r="G20" s="2" t="s">
        <v>10</v>
      </c>
      <c r="H20" s="8" t="s">
        <v>17</v>
      </c>
      <c r="I20" s="7"/>
      <c r="K20" s="29"/>
    </row>
    <row r="21" spans="1:11" ht="31.5" x14ac:dyDescent="0.25">
      <c r="A21" s="1">
        <v>18</v>
      </c>
      <c r="B21" s="8" t="s">
        <v>57</v>
      </c>
      <c r="C21" s="13" t="s">
        <v>31</v>
      </c>
      <c r="D21" s="14">
        <v>3731269</v>
      </c>
      <c r="E21" s="14">
        <v>4589460.87</v>
      </c>
      <c r="F21" s="6" t="s">
        <v>9</v>
      </c>
      <c r="G21" s="2" t="s">
        <v>22</v>
      </c>
      <c r="H21" s="8" t="s">
        <v>17</v>
      </c>
      <c r="I21" s="7"/>
      <c r="K21" s="29"/>
    </row>
    <row r="22" spans="1:11" ht="47.25" x14ac:dyDescent="0.25">
      <c r="A22" s="1">
        <v>19</v>
      </c>
      <c r="B22" s="8" t="s">
        <v>58</v>
      </c>
      <c r="C22" s="13" t="s">
        <v>32</v>
      </c>
      <c r="D22" s="14">
        <v>3500000</v>
      </c>
      <c r="E22" s="14">
        <v>4305000</v>
      </c>
      <c r="F22" s="6" t="s">
        <v>9</v>
      </c>
      <c r="G22" s="2" t="s">
        <v>22</v>
      </c>
      <c r="H22" s="8" t="s">
        <v>13</v>
      </c>
      <c r="I22" s="7"/>
      <c r="K22" s="29"/>
    </row>
    <row r="23" spans="1:11" ht="63" x14ac:dyDescent="0.25">
      <c r="A23" s="1">
        <v>20</v>
      </c>
      <c r="B23" s="8" t="s">
        <v>78</v>
      </c>
      <c r="C23" s="13" t="s">
        <v>33</v>
      </c>
      <c r="D23" s="14">
        <v>2400000</v>
      </c>
      <c r="E23" s="14">
        <v>2952000</v>
      </c>
      <c r="F23" s="6" t="s">
        <v>9</v>
      </c>
      <c r="G23" s="2" t="s">
        <v>22</v>
      </c>
      <c r="H23" s="8" t="s">
        <v>17</v>
      </c>
      <c r="I23" s="7"/>
      <c r="K23" s="29"/>
    </row>
    <row r="24" spans="1:11" ht="63" x14ac:dyDescent="0.25">
      <c r="A24" s="1">
        <v>21</v>
      </c>
      <c r="B24" s="8" t="s">
        <v>59</v>
      </c>
      <c r="C24" s="13" t="s">
        <v>34</v>
      </c>
      <c r="D24" s="21">
        <f>SUM(125000+48780.49)</f>
        <v>173780.49</v>
      </c>
      <c r="E24" s="22">
        <v>213750</v>
      </c>
      <c r="F24" s="8" t="s">
        <v>19</v>
      </c>
      <c r="G24" s="2" t="s">
        <v>10</v>
      </c>
      <c r="H24" s="8" t="s">
        <v>17</v>
      </c>
      <c r="I24" s="7"/>
      <c r="K24" s="29"/>
    </row>
    <row r="25" spans="1:11" ht="63" x14ac:dyDescent="0.25">
      <c r="A25" s="49">
        <v>22</v>
      </c>
      <c r="B25" s="8" t="s">
        <v>95</v>
      </c>
      <c r="C25" s="13" t="s">
        <v>35</v>
      </c>
      <c r="D25" s="15">
        <v>1872448.2</v>
      </c>
      <c r="E25" s="14">
        <v>2303111.29</v>
      </c>
      <c r="F25" s="6" t="s">
        <v>9</v>
      </c>
      <c r="G25" s="8" t="s">
        <v>36</v>
      </c>
      <c r="H25" s="8" t="s">
        <v>17</v>
      </c>
      <c r="I25" s="7"/>
      <c r="K25" s="29"/>
    </row>
    <row r="26" spans="1:11" ht="63" x14ac:dyDescent="0.25">
      <c r="A26" s="32">
        <v>23</v>
      </c>
      <c r="B26" s="33" t="s">
        <v>60</v>
      </c>
      <c r="C26" s="34" t="s">
        <v>37</v>
      </c>
      <c r="D26" s="35">
        <f>E26/1.23</f>
        <v>595691.05691056908</v>
      </c>
      <c r="E26" s="35">
        <v>732700</v>
      </c>
      <c r="F26" s="36" t="s">
        <v>38</v>
      </c>
      <c r="G26" s="37" t="s">
        <v>10</v>
      </c>
      <c r="H26" s="38" t="s">
        <v>13</v>
      </c>
      <c r="I26" s="27"/>
      <c r="K26" s="29"/>
    </row>
    <row r="27" spans="1:11" ht="63" x14ac:dyDescent="0.25">
      <c r="A27" s="1">
        <v>24</v>
      </c>
      <c r="B27" s="8" t="s">
        <v>61</v>
      </c>
      <c r="C27" s="13" t="s">
        <v>39</v>
      </c>
      <c r="D27" s="15">
        <f>E27/1.23</f>
        <v>325203.25203252031</v>
      </c>
      <c r="E27" s="15">
        <v>400000</v>
      </c>
      <c r="F27" s="23" t="s">
        <v>38</v>
      </c>
      <c r="G27" s="2" t="s">
        <v>10</v>
      </c>
      <c r="H27" s="23" t="s">
        <v>17</v>
      </c>
      <c r="I27" s="7"/>
      <c r="K27" s="29"/>
    </row>
    <row r="28" spans="1:11" ht="63" x14ac:dyDescent="0.25">
      <c r="A28" s="1">
        <v>25</v>
      </c>
      <c r="B28" s="8" t="s">
        <v>62</v>
      </c>
      <c r="C28" s="13" t="s">
        <v>40</v>
      </c>
      <c r="D28" s="11">
        <v>1422764.23</v>
      </c>
      <c r="E28" s="11">
        <v>1750000</v>
      </c>
      <c r="F28" s="6" t="s">
        <v>9</v>
      </c>
      <c r="G28" s="8" t="s">
        <v>10</v>
      </c>
      <c r="H28" s="6" t="s">
        <v>13</v>
      </c>
      <c r="I28" s="7"/>
      <c r="K28" s="29"/>
    </row>
    <row r="29" spans="1:11" ht="78.75" x14ac:dyDescent="0.25">
      <c r="A29" s="1">
        <v>26</v>
      </c>
      <c r="B29" s="8" t="s">
        <v>63</v>
      </c>
      <c r="C29" s="24" t="s">
        <v>41</v>
      </c>
      <c r="D29" s="11">
        <v>2000760.43</v>
      </c>
      <c r="E29" s="11">
        <v>2460935.33</v>
      </c>
      <c r="F29" s="6" t="s">
        <v>9</v>
      </c>
      <c r="G29" s="2" t="s">
        <v>22</v>
      </c>
      <c r="H29" s="6" t="s">
        <v>13</v>
      </c>
      <c r="I29" s="7"/>
      <c r="K29" s="29"/>
    </row>
    <row r="30" spans="1:11" ht="63" x14ac:dyDescent="0.25">
      <c r="A30" s="24">
        <v>27</v>
      </c>
      <c r="B30" s="5" t="s">
        <v>64</v>
      </c>
      <c r="C30" s="13" t="s">
        <v>65</v>
      </c>
      <c r="D30" s="11">
        <v>153606.5</v>
      </c>
      <c r="E30" s="25">
        <f>D30*1.23</f>
        <v>188935.995</v>
      </c>
      <c r="F30" s="5" t="s">
        <v>9</v>
      </c>
      <c r="G30" s="8" t="s">
        <v>10</v>
      </c>
      <c r="H30" s="5" t="s">
        <v>13</v>
      </c>
      <c r="I30" s="26"/>
      <c r="K30" s="29"/>
    </row>
    <row r="31" spans="1:11" ht="63" x14ac:dyDescent="0.25">
      <c r="A31" s="1">
        <v>28</v>
      </c>
      <c r="B31" s="5" t="s">
        <v>69</v>
      </c>
      <c r="C31" s="3" t="s">
        <v>72</v>
      </c>
      <c r="D31" s="15">
        <v>7219.51</v>
      </c>
      <c r="E31" s="16">
        <v>8880</v>
      </c>
      <c r="F31" s="5" t="s">
        <v>9</v>
      </c>
      <c r="G31" s="8" t="s">
        <v>10</v>
      </c>
      <c r="H31" s="5" t="s">
        <v>17</v>
      </c>
      <c r="I31" s="26"/>
      <c r="K31" s="29"/>
    </row>
    <row r="32" spans="1:11" ht="78.75" x14ac:dyDescent="0.25">
      <c r="A32" s="1">
        <v>29</v>
      </c>
      <c r="B32" s="12" t="s">
        <v>70</v>
      </c>
      <c r="C32" s="3" t="s">
        <v>73</v>
      </c>
      <c r="D32" s="16">
        <v>197560.98</v>
      </c>
      <c r="E32" s="16">
        <v>243000</v>
      </c>
      <c r="F32" s="5" t="s">
        <v>9</v>
      </c>
      <c r="G32" s="8" t="s">
        <v>10</v>
      </c>
      <c r="H32" s="5" t="s">
        <v>17</v>
      </c>
      <c r="I32" s="26"/>
      <c r="K32" s="29"/>
    </row>
    <row r="33" spans="1:11" ht="63" x14ac:dyDescent="0.25">
      <c r="A33" s="24">
        <v>30</v>
      </c>
      <c r="B33" s="12" t="s">
        <v>68</v>
      </c>
      <c r="C33" s="39" t="s">
        <v>72</v>
      </c>
      <c r="D33" s="15">
        <v>8943.09</v>
      </c>
      <c r="E33" s="15">
        <v>11000</v>
      </c>
      <c r="F33" s="5" t="s">
        <v>9</v>
      </c>
      <c r="G33" s="8" t="s">
        <v>10</v>
      </c>
      <c r="H33" s="23" t="s">
        <v>17</v>
      </c>
      <c r="I33" s="26"/>
      <c r="K33" s="29"/>
    </row>
    <row r="34" spans="1:11" ht="78.75" x14ac:dyDescent="0.25">
      <c r="A34" s="1">
        <v>31</v>
      </c>
      <c r="B34" s="12" t="s">
        <v>75</v>
      </c>
      <c r="C34" s="3" t="s">
        <v>72</v>
      </c>
      <c r="D34" s="16">
        <v>19918.7</v>
      </c>
      <c r="E34" s="25">
        <f>8000+16500</f>
        <v>24500</v>
      </c>
      <c r="F34" s="5" t="s">
        <v>9</v>
      </c>
      <c r="G34" s="8" t="s">
        <v>10</v>
      </c>
      <c r="H34" s="5" t="s">
        <v>17</v>
      </c>
      <c r="I34" s="26"/>
      <c r="K34" s="29"/>
    </row>
    <row r="35" spans="1:11" ht="110.25" x14ac:dyDescent="0.25">
      <c r="A35" s="1">
        <v>32</v>
      </c>
      <c r="B35" s="40" t="s">
        <v>71</v>
      </c>
      <c r="C35" s="3" t="s">
        <v>74</v>
      </c>
      <c r="D35" s="41">
        <v>146341.46</v>
      </c>
      <c r="E35" s="41">
        <v>180000</v>
      </c>
      <c r="F35" s="5" t="s">
        <v>9</v>
      </c>
      <c r="G35" s="8" t="s">
        <v>10</v>
      </c>
      <c r="H35" s="5" t="s">
        <v>13</v>
      </c>
      <c r="I35" s="26"/>
      <c r="K35" s="29"/>
    </row>
    <row r="36" spans="1:11" ht="141.75" x14ac:dyDescent="0.25">
      <c r="A36" s="24">
        <v>33</v>
      </c>
      <c r="B36" s="26" t="s">
        <v>79</v>
      </c>
      <c r="C36" s="42" t="s">
        <v>80</v>
      </c>
      <c r="D36" s="43">
        <v>243902.44</v>
      </c>
      <c r="E36" s="44">
        <v>300000</v>
      </c>
      <c r="F36" s="1" t="s">
        <v>9</v>
      </c>
      <c r="G36" s="2" t="s">
        <v>10</v>
      </c>
      <c r="H36" s="1" t="s">
        <v>17</v>
      </c>
      <c r="I36" s="26"/>
      <c r="K36" s="29"/>
    </row>
    <row r="37" spans="1:11" ht="220.5" x14ac:dyDescent="0.25">
      <c r="A37" s="1">
        <v>34</v>
      </c>
      <c r="B37" s="40" t="s">
        <v>92</v>
      </c>
      <c r="C37" s="45" t="s">
        <v>82</v>
      </c>
      <c r="D37" s="46">
        <v>162601.63</v>
      </c>
      <c r="E37" s="46">
        <v>200000</v>
      </c>
      <c r="F37" s="47" t="s">
        <v>9</v>
      </c>
      <c r="G37" s="2" t="s">
        <v>81</v>
      </c>
      <c r="H37" s="48" t="s">
        <v>17</v>
      </c>
      <c r="I37" s="26"/>
      <c r="K37" s="29"/>
    </row>
    <row r="38" spans="1:11" ht="94.5" x14ac:dyDescent="0.25">
      <c r="A38" s="1">
        <v>35</v>
      </c>
      <c r="B38" s="40" t="s">
        <v>91</v>
      </c>
      <c r="C38" s="45" t="s">
        <v>83</v>
      </c>
      <c r="D38" s="46">
        <v>582439.02</v>
      </c>
      <c r="E38" s="46">
        <v>716399.99</v>
      </c>
      <c r="F38" s="47" t="s">
        <v>9</v>
      </c>
      <c r="G38" s="2" t="s">
        <v>20</v>
      </c>
      <c r="H38" s="48" t="s">
        <v>11</v>
      </c>
      <c r="I38" s="26"/>
      <c r="K38" s="29"/>
    </row>
    <row r="39" spans="1:11" ht="94.5" x14ac:dyDescent="0.25">
      <c r="A39" s="1">
        <v>36</v>
      </c>
      <c r="B39" s="40" t="s">
        <v>84</v>
      </c>
      <c r="C39" s="45" t="s">
        <v>85</v>
      </c>
      <c r="D39" s="46">
        <v>1870334.38</v>
      </c>
      <c r="E39" s="46">
        <v>2300511.29</v>
      </c>
      <c r="F39" s="47" t="s">
        <v>9</v>
      </c>
      <c r="G39" s="2" t="s">
        <v>86</v>
      </c>
      <c r="H39" s="48" t="s">
        <v>17</v>
      </c>
      <c r="I39" s="26"/>
      <c r="K39" s="29"/>
    </row>
    <row r="40" spans="1:11" ht="47.25" x14ac:dyDescent="0.25">
      <c r="A40" s="1">
        <v>37</v>
      </c>
      <c r="B40" s="40" t="s">
        <v>87</v>
      </c>
      <c r="C40" s="45" t="s">
        <v>89</v>
      </c>
      <c r="D40" s="46">
        <v>678000</v>
      </c>
      <c r="E40" s="46">
        <v>833940</v>
      </c>
      <c r="F40" s="47" t="s">
        <v>19</v>
      </c>
      <c r="G40" s="2" t="s">
        <v>22</v>
      </c>
      <c r="H40" s="48" t="s">
        <v>17</v>
      </c>
      <c r="I40" s="26"/>
      <c r="K40" s="29"/>
    </row>
    <row r="41" spans="1:11" ht="63" x14ac:dyDescent="0.25">
      <c r="A41" s="1">
        <v>38</v>
      </c>
      <c r="B41" s="40" t="s">
        <v>88</v>
      </c>
      <c r="C41" s="45" t="s">
        <v>90</v>
      </c>
      <c r="D41" s="46">
        <v>530000</v>
      </c>
      <c r="E41" s="46">
        <v>651900</v>
      </c>
      <c r="F41" s="47" t="s">
        <v>19</v>
      </c>
      <c r="G41" s="2" t="s">
        <v>10</v>
      </c>
      <c r="H41" s="48" t="s">
        <v>11</v>
      </c>
      <c r="I41" s="26"/>
      <c r="K41" s="29"/>
    </row>
    <row r="47" spans="1:11" x14ac:dyDescent="0.25">
      <c r="F47" s="29" t="s">
        <v>93</v>
      </c>
    </row>
    <row r="48" spans="1:11" x14ac:dyDescent="0.25">
      <c r="F48" s="29" t="s">
        <v>94</v>
      </c>
    </row>
  </sheetData>
  <phoneticPr fontId="10" type="noConversion"/>
  <pageMargins left="0.23622047244094491" right="0.23622047244094491" top="1.1417322834645669" bottom="0.74803149606299213" header="0.31496062992125984" footer="0.31496062992125984"/>
  <pageSetup paperSize="8" fitToHeight="0" orientation="portrait" r:id="rId1"/>
  <headerFooter>
    <oddFooter>&amp;CStrona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Jabłonowska Emilia</dc:creator>
  <cp:lastModifiedBy>Emilia Jablonowska</cp:lastModifiedBy>
  <cp:lastPrinted>2021-06-07T11:45:18Z</cp:lastPrinted>
  <dcterms:created xsi:type="dcterms:W3CDTF">2021-05-12T06:24:35Z</dcterms:created>
  <dcterms:modified xsi:type="dcterms:W3CDTF">2021-06-22T08:32:01Z</dcterms:modified>
</cp:coreProperties>
</file>