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O:\DPR-Wspolny\WSA\DSasin\struktury na strone\"/>
    </mc:Choice>
  </mc:AlternateContent>
  <xr:revisionPtr revIDLastSave="0" documentId="13_ncr:1_{FDB2D6AE-C910-43D7-A2C6-2943E7DE75FC}" xr6:coauthVersionLast="47" xr6:coauthVersionMax="47" xr10:uidLastSave="{00000000-0000-0000-0000-000000000000}"/>
  <bookViews>
    <workbookView xWindow="-120" yWindow="-120" windowWidth="38640" windowHeight="21120" firstSheet="1" activeTab="17" xr2:uid="{00000000-000D-0000-FFFF-FFFF00000000}"/>
  </bookViews>
  <sheets>
    <sheet name="lista" sheetId="50" state="hidden" r:id="rId1"/>
    <sheet name="Polska" sheetId="34" r:id="rId2"/>
    <sheet name="1" sheetId="33" r:id="rId3"/>
    <sheet name="2" sheetId="35" r:id="rId4"/>
    <sheet name="3" sheetId="36" r:id="rId5"/>
    <sheet name="4" sheetId="37" r:id="rId6"/>
    <sheet name="5" sheetId="38" r:id="rId7"/>
    <sheet name="6" sheetId="39" r:id="rId8"/>
    <sheet name="7" sheetId="40" r:id="rId9"/>
    <sheet name="8" sheetId="41" r:id="rId10"/>
    <sheet name="9" sheetId="42" r:id="rId11"/>
    <sheet name="10" sheetId="43" r:id="rId12"/>
    <sheet name="11" sheetId="44" r:id="rId13"/>
    <sheet name="12" sheetId="45" r:id="rId14"/>
    <sheet name="13" sheetId="46" r:id="rId15"/>
    <sheet name="14" sheetId="47" r:id="rId16"/>
    <sheet name="15" sheetId="48" r:id="rId17"/>
    <sheet name="16" sheetId="49" r:id="rId1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33" l="1"/>
  <c r="A1" i="42"/>
  <c r="A1" i="35"/>
  <c r="A1" i="36"/>
  <c r="A1" i="37"/>
  <c r="A1" i="38"/>
  <c r="A1" i="39"/>
  <c r="A1" i="40"/>
  <c r="A1" i="41"/>
  <c r="A1" i="43"/>
  <c r="A1" i="44"/>
  <c r="A1" i="45"/>
  <c r="A1" i="46"/>
  <c r="A1" i="47"/>
  <c r="A1" i="48"/>
  <c r="A1" i="49"/>
  <c r="I23" i="34"/>
  <c r="I8" i="34" l="1"/>
  <c r="J8" i="34"/>
  <c r="I9" i="34"/>
  <c r="J9" i="34"/>
  <c r="I10" i="34"/>
  <c r="J10" i="34"/>
  <c r="I11" i="34"/>
  <c r="J11" i="34"/>
  <c r="I12" i="34"/>
  <c r="J12" i="34"/>
  <c r="I13" i="34"/>
  <c r="J13" i="34"/>
  <c r="I14" i="34"/>
  <c r="J14" i="34"/>
  <c r="I15" i="34"/>
  <c r="J15" i="34"/>
  <c r="I16" i="34"/>
  <c r="J16" i="34"/>
  <c r="I17" i="34"/>
  <c r="J17" i="34"/>
  <c r="I18" i="34"/>
  <c r="J18" i="34"/>
  <c r="I19" i="34"/>
  <c r="J19" i="34"/>
  <c r="I20" i="34"/>
  <c r="J20" i="34"/>
  <c r="I21" i="34"/>
  <c r="J21" i="34"/>
  <c r="J6" i="49" l="1"/>
  <c r="I6" i="49"/>
  <c r="J6" i="48"/>
  <c r="I6" i="48"/>
  <c r="J6" i="47"/>
  <c r="I6" i="47"/>
  <c r="J6" i="46"/>
  <c r="I6" i="46"/>
  <c r="J6" i="45"/>
  <c r="I6" i="45"/>
  <c r="J6" i="44"/>
  <c r="I6" i="44"/>
  <c r="J6" i="43"/>
  <c r="I6" i="43"/>
  <c r="J6" i="42"/>
  <c r="I6" i="42"/>
  <c r="J6" i="41"/>
  <c r="I6" i="41"/>
  <c r="J6" i="40"/>
  <c r="I6" i="40"/>
  <c r="J6" i="39"/>
  <c r="I6" i="39"/>
  <c r="J6" i="38"/>
  <c r="I6" i="38"/>
  <c r="J6" i="37"/>
  <c r="I6" i="37"/>
  <c r="J6" i="36"/>
  <c r="I6" i="36"/>
  <c r="J6" i="35"/>
  <c r="I6" i="35"/>
  <c r="I21" i="35" s="1"/>
  <c r="J6" i="33"/>
  <c r="I6" i="33"/>
  <c r="I21" i="33" s="1"/>
  <c r="K13" i="45" l="1"/>
  <c r="K12" i="45"/>
  <c r="K11" i="45"/>
  <c r="K10" i="45"/>
  <c r="K8" i="45"/>
  <c r="K7" i="45"/>
  <c r="K20" i="45"/>
  <c r="K18" i="45"/>
  <c r="K17" i="45"/>
  <c r="K15" i="45"/>
  <c r="K14" i="45"/>
  <c r="K19" i="45"/>
  <c r="K9" i="45"/>
  <c r="K16" i="45"/>
  <c r="K13" i="42"/>
  <c r="K17" i="42"/>
  <c r="K14" i="42"/>
  <c r="K20" i="42"/>
  <c r="K12" i="42"/>
  <c r="K8" i="42"/>
  <c r="K19" i="42"/>
  <c r="K11" i="42"/>
  <c r="K9" i="42"/>
  <c r="K7" i="42"/>
  <c r="K18" i="42"/>
  <c r="K10" i="42"/>
  <c r="K15" i="42"/>
  <c r="K16" i="42"/>
  <c r="K19" i="38"/>
  <c r="K18" i="38"/>
  <c r="K17" i="38"/>
  <c r="K16" i="38"/>
  <c r="K8" i="38"/>
  <c r="K7" i="38"/>
  <c r="K9" i="38"/>
  <c r="K15" i="38"/>
  <c r="K14" i="38"/>
  <c r="K11" i="38"/>
  <c r="K13" i="38"/>
  <c r="K20" i="38"/>
  <c r="K12" i="38"/>
  <c r="K10" i="38"/>
  <c r="J6" i="34"/>
  <c r="J5" i="34"/>
  <c r="I5" i="34"/>
  <c r="I6" i="34"/>
  <c r="J7" i="34" l="1"/>
  <c r="I21" i="49"/>
  <c r="I21" i="48"/>
  <c r="I21" i="47"/>
  <c r="I21" i="46"/>
  <c r="I21" i="45"/>
  <c r="I21" i="44"/>
  <c r="I21" i="42"/>
  <c r="I21" i="41"/>
  <c r="I21" i="40"/>
  <c r="I21" i="39"/>
  <c r="I21" i="38"/>
  <c r="I21" i="37"/>
  <c r="I21" i="36"/>
  <c r="I21" i="43" l="1"/>
  <c r="K9" i="43"/>
  <c r="K13" i="43"/>
  <c r="K17" i="43"/>
  <c r="K10" i="43"/>
  <c r="K14" i="43"/>
  <c r="K18" i="43"/>
  <c r="K7" i="43"/>
  <c r="K11" i="43"/>
  <c r="K15" i="43"/>
  <c r="K19" i="43"/>
  <c r="K8" i="43"/>
  <c r="K12" i="43"/>
  <c r="K16" i="43"/>
  <c r="K20" i="43"/>
  <c r="K22" i="49" l="1"/>
  <c r="K21" i="49"/>
  <c r="K20" i="49"/>
  <c r="K19" i="49"/>
  <c r="K18" i="49"/>
  <c r="K17" i="49"/>
  <c r="K16" i="49"/>
  <c r="K15" i="49"/>
  <c r="K14" i="49"/>
  <c r="K13" i="49"/>
  <c r="K12" i="49"/>
  <c r="K11" i="49"/>
  <c r="K10" i="49"/>
  <c r="K9" i="49"/>
  <c r="K8" i="49"/>
  <c r="K7" i="49"/>
  <c r="K6" i="49"/>
  <c r="K5" i="49"/>
  <c r="K4" i="49"/>
  <c r="A4" i="49"/>
  <c r="A5" i="49" s="1"/>
  <c r="A6" i="49" s="1"/>
  <c r="K22" i="48"/>
  <c r="K21" i="48"/>
  <c r="K20" i="48"/>
  <c r="K19" i="48"/>
  <c r="K18" i="48"/>
  <c r="K17" i="48"/>
  <c r="K16" i="48"/>
  <c r="K15" i="48"/>
  <c r="K14" i="48"/>
  <c r="K13" i="48"/>
  <c r="K12" i="48"/>
  <c r="K11" i="48"/>
  <c r="K10" i="48"/>
  <c r="K9" i="48"/>
  <c r="K8" i="48"/>
  <c r="K7" i="48"/>
  <c r="K6" i="48"/>
  <c r="K5" i="48"/>
  <c r="K4" i="48"/>
  <c r="A4" i="48"/>
  <c r="A5" i="48" s="1"/>
  <c r="A6" i="48" s="1"/>
  <c r="K22" i="47"/>
  <c r="K21" i="47"/>
  <c r="K20" i="47"/>
  <c r="K19" i="47"/>
  <c r="K18" i="47"/>
  <c r="K17" i="47"/>
  <c r="K16" i="47"/>
  <c r="K15" i="47"/>
  <c r="K14" i="47"/>
  <c r="K13" i="47"/>
  <c r="K12" i="47"/>
  <c r="K11" i="47"/>
  <c r="K10" i="47"/>
  <c r="K9" i="47"/>
  <c r="K8" i="47"/>
  <c r="K7" i="47"/>
  <c r="K6" i="47"/>
  <c r="K5" i="47"/>
  <c r="K4" i="47"/>
  <c r="A4" i="47"/>
  <c r="A5" i="47" s="1"/>
  <c r="A6" i="47" s="1"/>
  <c r="K22" i="46"/>
  <c r="K21" i="46"/>
  <c r="K20" i="46"/>
  <c r="K19" i="46"/>
  <c r="K18" i="46"/>
  <c r="K17" i="46"/>
  <c r="K16" i="46"/>
  <c r="K15" i="46"/>
  <c r="K14" i="46"/>
  <c r="K13" i="46"/>
  <c r="K12" i="46"/>
  <c r="K11" i="46"/>
  <c r="K10" i="46"/>
  <c r="K9" i="46"/>
  <c r="K8" i="46"/>
  <c r="K7" i="46"/>
  <c r="K6" i="46"/>
  <c r="K5" i="46"/>
  <c r="K4" i="46"/>
  <c r="A4" i="46"/>
  <c r="A5" i="46" s="1"/>
  <c r="A6" i="46" s="1"/>
  <c r="K22" i="45"/>
  <c r="K21" i="45"/>
  <c r="K6" i="45"/>
  <c r="K5" i="45"/>
  <c r="K4" i="45"/>
  <c r="A4" i="45"/>
  <c r="A5" i="45" s="1"/>
  <c r="A6" i="45" s="1"/>
  <c r="K22" i="44"/>
  <c r="K21" i="44"/>
  <c r="K20" i="44"/>
  <c r="K19" i="44"/>
  <c r="K18" i="44"/>
  <c r="K17" i="44"/>
  <c r="K16" i="44"/>
  <c r="K15" i="44"/>
  <c r="K14" i="44"/>
  <c r="K13" i="44"/>
  <c r="K12" i="44"/>
  <c r="K11" i="44"/>
  <c r="K10" i="44"/>
  <c r="K9" i="44"/>
  <c r="K8" i="44"/>
  <c r="K7" i="44"/>
  <c r="K6" i="44"/>
  <c r="K5" i="44"/>
  <c r="K4" i="44"/>
  <c r="A4" i="44"/>
  <c r="A5" i="44" s="1"/>
  <c r="A6" i="44" s="1"/>
  <c r="K22" i="43"/>
  <c r="K21" i="43"/>
  <c r="K6" i="43"/>
  <c r="K5" i="43"/>
  <c r="K4" i="43"/>
  <c r="A4" i="43"/>
  <c r="A5" i="43" s="1"/>
  <c r="A6" i="43" s="1"/>
  <c r="K22" i="42"/>
  <c r="K21" i="42"/>
  <c r="K6" i="42"/>
  <c r="K5" i="42"/>
  <c r="K4" i="42"/>
  <c r="A4" i="42"/>
  <c r="A5" i="42" s="1"/>
  <c r="A6" i="42" s="1"/>
  <c r="K22" i="41"/>
  <c r="K21" i="41"/>
  <c r="K20" i="41"/>
  <c r="K19" i="41"/>
  <c r="K18" i="41"/>
  <c r="K17" i="41"/>
  <c r="K16" i="41"/>
  <c r="K15" i="41"/>
  <c r="K14" i="41"/>
  <c r="K13" i="41"/>
  <c r="K12" i="41"/>
  <c r="K11" i="41"/>
  <c r="K10" i="41"/>
  <c r="K9" i="41"/>
  <c r="K8" i="41"/>
  <c r="K7" i="41"/>
  <c r="K6" i="41"/>
  <c r="K5" i="41"/>
  <c r="K4" i="41"/>
  <c r="A4" i="41"/>
  <c r="A5" i="41" s="1"/>
  <c r="A6" i="41" s="1"/>
  <c r="K22" i="40"/>
  <c r="K21" i="40"/>
  <c r="K20" i="40"/>
  <c r="K19" i="40"/>
  <c r="K18" i="40"/>
  <c r="K17" i="40"/>
  <c r="K16" i="40"/>
  <c r="K15" i="40"/>
  <c r="K14" i="40"/>
  <c r="K13" i="40"/>
  <c r="K12" i="40"/>
  <c r="K11" i="40"/>
  <c r="K10" i="40"/>
  <c r="K9" i="40"/>
  <c r="K8" i="40"/>
  <c r="K7" i="40"/>
  <c r="K6" i="40"/>
  <c r="K5" i="40"/>
  <c r="K4" i="40"/>
  <c r="A4" i="40"/>
  <c r="A5" i="40" s="1"/>
  <c r="A6" i="40" s="1"/>
  <c r="K22" i="39"/>
  <c r="K21" i="39"/>
  <c r="K20" i="39"/>
  <c r="K19" i="39"/>
  <c r="K18" i="39"/>
  <c r="K17" i="39"/>
  <c r="K16" i="39"/>
  <c r="K15" i="39"/>
  <c r="K14" i="39"/>
  <c r="K13" i="39"/>
  <c r="K12" i="39"/>
  <c r="K11" i="39"/>
  <c r="K10" i="39"/>
  <c r="K9" i="39"/>
  <c r="K8" i="39"/>
  <c r="K7" i="39"/>
  <c r="K6" i="39"/>
  <c r="K5" i="39"/>
  <c r="K4" i="39"/>
  <c r="A4" i="39"/>
  <c r="A5" i="39" s="1"/>
  <c r="A6" i="39" s="1"/>
  <c r="K22" i="38"/>
  <c r="K21" i="38"/>
  <c r="K6" i="38"/>
  <c r="K5" i="38"/>
  <c r="K4" i="38"/>
  <c r="A4" i="38"/>
  <c r="A5" i="38" s="1"/>
  <c r="A6" i="38" s="1"/>
  <c r="K22" i="37"/>
  <c r="K21" i="37"/>
  <c r="K20" i="37"/>
  <c r="K19" i="37"/>
  <c r="K18" i="37"/>
  <c r="K17" i="37"/>
  <c r="K16" i="37"/>
  <c r="K15" i="37"/>
  <c r="K14" i="37"/>
  <c r="K13" i="37"/>
  <c r="K12" i="37"/>
  <c r="K11" i="37"/>
  <c r="K10" i="37"/>
  <c r="K9" i="37"/>
  <c r="K8" i="37"/>
  <c r="K7" i="37"/>
  <c r="K6" i="37"/>
  <c r="K5" i="37"/>
  <c r="K4" i="37"/>
  <c r="A4" i="37"/>
  <c r="A5" i="37" s="1"/>
  <c r="A6" i="37" s="1"/>
  <c r="K22" i="36"/>
  <c r="K21" i="36"/>
  <c r="K20" i="36"/>
  <c r="K19" i="36"/>
  <c r="K18" i="36"/>
  <c r="K17" i="36"/>
  <c r="K16" i="36"/>
  <c r="K15" i="36"/>
  <c r="K14" i="36"/>
  <c r="K13" i="36"/>
  <c r="K12" i="36"/>
  <c r="K11" i="36"/>
  <c r="K10" i="36"/>
  <c r="K9" i="36"/>
  <c r="K8" i="36"/>
  <c r="K7" i="36"/>
  <c r="K6" i="36"/>
  <c r="K5" i="36"/>
  <c r="K4" i="36"/>
  <c r="A4" i="36"/>
  <c r="A5" i="36" s="1"/>
  <c r="A6" i="36" s="1"/>
  <c r="K22" i="35"/>
  <c r="K21" i="35"/>
  <c r="K20" i="35"/>
  <c r="K19" i="35"/>
  <c r="K18" i="35"/>
  <c r="K17" i="35"/>
  <c r="K16" i="35"/>
  <c r="K15" i="35"/>
  <c r="K14" i="35"/>
  <c r="K13" i="35"/>
  <c r="K12" i="35"/>
  <c r="K11" i="35"/>
  <c r="K10" i="35"/>
  <c r="K9" i="35"/>
  <c r="K8" i="35"/>
  <c r="K7" i="35"/>
  <c r="K6" i="35"/>
  <c r="K5" i="35"/>
  <c r="K4" i="35"/>
  <c r="A4" i="35"/>
  <c r="A5" i="35" s="1"/>
  <c r="A6" i="35" s="1"/>
  <c r="A5" i="34"/>
  <c r="A6" i="34" s="1"/>
  <c r="A7" i="34" s="1"/>
  <c r="A4" i="33" l="1"/>
  <c r="A5" i="33" s="1"/>
  <c r="A6" i="33" s="1"/>
  <c r="K20" i="33" l="1"/>
  <c r="K6" i="33"/>
  <c r="I7" i="34"/>
  <c r="K19" i="33"/>
  <c r="K7" i="33"/>
  <c r="K12" i="33"/>
  <c r="K10" i="33"/>
  <c r="K18" i="33"/>
  <c r="K8" i="33"/>
  <c r="K16" i="33"/>
  <c r="K14" i="33"/>
  <c r="K9" i="33"/>
  <c r="K11" i="33"/>
  <c r="K13" i="33"/>
  <c r="K15" i="33"/>
  <c r="K17" i="33"/>
  <c r="K10" i="34" l="1"/>
  <c r="K20" i="34"/>
  <c r="K12" i="34"/>
  <c r="K11" i="34"/>
  <c r="K17" i="34"/>
  <c r="K21" i="34"/>
  <c r="K15" i="34"/>
  <c r="K8" i="34"/>
  <c r="K9" i="34"/>
  <c r="K13" i="34"/>
  <c r="K19" i="34"/>
  <c r="K16" i="34"/>
  <c r="K18" i="34"/>
  <c r="K14" i="34"/>
  <c r="I22" i="34"/>
  <c r="K22" i="33"/>
  <c r="K5" i="33"/>
  <c r="K4" i="33"/>
  <c r="K21" i="33"/>
  <c r="L7" i="47" l="1"/>
  <c r="L7" i="39"/>
  <c r="L7" i="35"/>
  <c r="L7" i="42"/>
  <c r="L7" i="43"/>
  <c r="L7" i="46"/>
  <c r="L7" i="45"/>
  <c r="L7" i="41"/>
  <c r="L7" i="38"/>
  <c r="L7" i="48"/>
  <c r="L7" i="44"/>
  <c r="L7" i="40"/>
  <c r="L7" i="36"/>
  <c r="L7" i="33"/>
  <c r="L7" i="49"/>
  <c r="L7" i="37"/>
  <c r="L16" i="47"/>
  <c r="L16" i="43"/>
  <c r="L16" i="39"/>
  <c r="L16" i="35"/>
  <c r="L16" i="42"/>
  <c r="L16" i="48"/>
  <c r="L16" i="44"/>
  <c r="L16" i="40"/>
  <c r="L16" i="36"/>
  <c r="L16" i="33"/>
  <c r="L16" i="37"/>
  <c r="L16" i="46"/>
  <c r="L16" i="38"/>
  <c r="L16" i="49"/>
  <c r="L16" i="45"/>
  <c r="L16" i="41"/>
  <c r="L14" i="46"/>
  <c r="L14" i="42"/>
  <c r="L14" i="38"/>
  <c r="L14" i="33"/>
  <c r="L14" i="41"/>
  <c r="L14" i="47"/>
  <c r="L14" i="43"/>
  <c r="L14" i="39"/>
  <c r="L14" i="35"/>
  <c r="L14" i="36"/>
  <c r="L14" i="49"/>
  <c r="L14" i="45"/>
  <c r="L14" i="37"/>
  <c r="L14" i="48"/>
  <c r="L14" i="44"/>
  <c r="L14" i="40"/>
  <c r="L15" i="47"/>
  <c r="L15" i="43"/>
  <c r="L15" i="39"/>
  <c r="L15" i="35"/>
  <c r="L15" i="33"/>
  <c r="L15" i="37"/>
  <c r="L15" i="46"/>
  <c r="L15" i="38"/>
  <c r="L15" i="48"/>
  <c r="L15" i="44"/>
  <c r="L15" i="40"/>
  <c r="L15" i="36"/>
  <c r="L15" i="42"/>
  <c r="L15" i="49"/>
  <c r="L15" i="45"/>
  <c r="L15" i="41"/>
  <c r="L10" i="48"/>
  <c r="L10" i="44"/>
  <c r="L10" i="40"/>
  <c r="L10" i="36"/>
  <c r="L10" i="43"/>
  <c r="L10" i="39"/>
  <c r="L10" i="47"/>
  <c r="L10" i="35"/>
  <c r="L10" i="49"/>
  <c r="L10" i="45"/>
  <c r="L10" i="41"/>
  <c r="L10" i="37"/>
  <c r="L10" i="42"/>
  <c r="L10" i="38"/>
  <c r="L10" i="33"/>
  <c r="L10" i="46"/>
  <c r="L17" i="44"/>
  <c r="L17" i="36"/>
  <c r="L17" i="47"/>
  <c r="L17" i="39"/>
  <c r="L17" i="35"/>
  <c r="L17" i="48"/>
  <c r="L17" i="40"/>
  <c r="L17" i="43"/>
  <c r="L17" i="42"/>
  <c r="L17" i="38"/>
  <c r="L17" i="49"/>
  <c r="L17" i="45"/>
  <c r="L17" i="41"/>
  <c r="L17" i="37"/>
  <c r="L17" i="33"/>
  <c r="L17" i="46"/>
  <c r="L18" i="48"/>
  <c r="L18" i="44"/>
  <c r="L18" i="40"/>
  <c r="L18" i="36"/>
  <c r="L18" i="39"/>
  <c r="L18" i="49"/>
  <c r="L18" i="45"/>
  <c r="L18" i="41"/>
  <c r="L18" i="37"/>
  <c r="L18" i="47"/>
  <c r="L18" i="43"/>
  <c r="L18" i="35"/>
  <c r="L18" i="46"/>
  <c r="L18" i="42"/>
  <c r="L18" i="38"/>
  <c r="L18" i="33"/>
  <c r="L11" i="41"/>
  <c r="L11" i="37"/>
  <c r="L11" i="39"/>
  <c r="L11" i="33"/>
  <c r="L11" i="48"/>
  <c r="L11" i="44"/>
  <c r="L11" i="49"/>
  <c r="L11" i="45"/>
  <c r="L11" i="35"/>
  <c r="L11" i="46"/>
  <c r="L11" i="42"/>
  <c r="L11" i="38"/>
  <c r="L11" i="36"/>
  <c r="L11" i="47"/>
  <c r="L11" i="43"/>
  <c r="L11" i="40"/>
  <c r="L20" i="49"/>
  <c r="L20" i="45"/>
  <c r="L20" i="41"/>
  <c r="L20" i="37"/>
  <c r="L20" i="44"/>
  <c r="L20" i="40"/>
  <c r="L20" i="36"/>
  <c r="L20" i="33"/>
  <c r="L20" i="48"/>
  <c r="L20" i="46"/>
  <c r="L20" i="42"/>
  <c r="L20" i="38"/>
  <c r="L20" i="47"/>
  <c r="L20" i="43"/>
  <c r="L20" i="39"/>
  <c r="L20" i="35"/>
  <c r="L12" i="49"/>
  <c r="L12" i="45"/>
  <c r="L12" i="41"/>
  <c r="L12" i="37"/>
  <c r="L12" i="48"/>
  <c r="L12" i="44"/>
  <c r="L12" i="46"/>
  <c r="L12" i="42"/>
  <c r="L12" i="38"/>
  <c r="L12" i="43"/>
  <c r="L12" i="35"/>
  <c r="L12" i="40"/>
  <c r="L12" i="47"/>
  <c r="L12" i="39"/>
  <c r="L12" i="36"/>
  <c r="L12" i="33"/>
  <c r="L19" i="41"/>
  <c r="L19" i="37"/>
  <c r="L19" i="39"/>
  <c r="L19" i="48"/>
  <c r="L19" i="40"/>
  <c r="L19" i="49"/>
  <c r="L19" i="45"/>
  <c r="L19" i="35"/>
  <c r="L19" i="33"/>
  <c r="L19" i="36"/>
  <c r="L19" i="46"/>
  <c r="L19" i="42"/>
  <c r="L19" i="38"/>
  <c r="L19" i="47"/>
  <c r="L19" i="43"/>
  <c r="L19" i="44"/>
  <c r="L13" i="46"/>
  <c r="L13" i="42"/>
  <c r="L13" i="36"/>
  <c r="L13" i="45"/>
  <c r="L13" i="37"/>
  <c r="L13" i="33"/>
  <c r="L13" i="38"/>
  <c r="L13" i="49"/>
  <c r="L13" i="41"/>
  <c r="L13" i="47"/>
  <c r="L13" i="43"/>
  <c r="L13" i="39"/>
  <c r="L13" i="35"/>
  <c r="L13" i="48"/>
  <c r="L13" i="44"/>
  <c r="L13" i="40"/>
  <c r="L8" i="47"/>
  <c r="L8" i="43"/>
  <c r="L8" i="39"/>
  <c r="L8" i="35"/>
  <c r="L8" i="42"/>
  <c r="L8" i="48"/>
  <c r="L8" i="44"/>
  <c r="L8" i="40"/>
  <c r="L8" i="36"/>
  <c r="L8" i="33"/>
  <c r="L8" i="49"/>
  <c r="L8" i="45"/>
  <c r="L8" i="41"/>
  <c r="L8" i="37"/>
  <c r="L8" i="46"/>
  <c r="L8" i="38"/>
  <c r="L9" i="48"/>
  <c r="L9" i="40"/>
  <c r="L9" i="36"/>
  <c r="L9" i="42"/>
  <c r="L9" i="38"/>
  <c r="L9" i="44"/>
  <c r="L9" i="35"/>
  <c r="L9" i="49"/>
  <c r="L9" i="45"/>
  <c r="L9" i="41"/>
  <c r="L9" i="37"/>
  <c r="L9" i="33"/>
  <c r="L9" i="39"/>
  <c r="L9" i="46"/>
  <c r="L9" i="47"/>
  <c r="L9" i="43"/>
  <c r="K5" i="34"/>
  <c r="K6" i="34"/>
  <c r="K7" i="34"/>
  <c r="K22" i="34"/>
  <c r="K23" i="34"/>
  <c r="L4" i="49" l="1"/>
  <c r="L4" i="48"/>
  <c r="L4" i="47"/>
  <c r="L4" i="39"/>
  <c r="L4" i="35"/>
  <c r="L4" i="46"/>
  <c r="L4" i="38"/>
  <c r="L4" i="37"/>
  <c r="L4" i="45"/>
  <c r="L4" i="40"/>
  <c r="L4" i="44"/>
  <c r="L4" i="36"/>
  <c r="L4" i="43"/>
  <c r="L4" i="42"/>
  <c r="L4" i="33"/>
  <c r="L4" i="41"/>
  <c r="L6" i="45"/>
  <c r="L6" i="37"/>
  <c r="L6" i="43"/>
  <c r="L6" i="39"/>
  <c r="L6" i="44"/>
  <c r="L6" i="36"/>
  <c r="L6" i="41"/>
  <c r="L6" i="33"/>
  <c r="L6" i="46"/>
  <c r="L6" i="35"/>
  <c r="L6" i="38"/>
  <c r="L6" i="42"/>
  <c r="L6" i="49"/>
  <c r="L6" i="48"/>
  <c r="L6" i="40"/>
  <c r="L6" i="47"/>
  <c r="L5" i="46"/>
  <c r="L5" i="38"/>
  <c r="L5" i="44"/>
  <c r="L5" i="36"/>
  <c r="L5" i="45"/>
  <c r="L5" i="37"/>
  <c r="L5" i="33"/>
  <c r="L5" i="40"/>
  <c r="L5" i="43"/>
  <c r="L5" i="35"/>
  <c r="L5" i="42"/>
  <c r="L5" i="47"/>
  <c r="L5" i="39"/>
  <c r="L5" i="49"/>
  <c r="L5" i="41"/>
  <c r="L5" i="48"/>
</calcChain>
</file>

<file path=xl/sharedStrings.xml><?xml version="1.0" encoding="utf-8"?>
<sst xmlns="http://schemas.openxmlformats.org/spreadsheetml/2006/main" count="836" uniqueCount="70">
  <si>
    <t>Nazwa zadania</t>
  </si>
  <si>
    <t>Liczba</t>
  </si>
  <si>
    <t>x</t>
  </si>
  <si>
    <t>Zadania ogółem</t>
  </si>
  <si>
    <t>Odsetek</t>
  </si>
  <si>
    <t>L.p.</t>
  </si>
  <si>
    <t>% wykorzystania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</si>
  <si>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</si>
  <si>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</si>
  <si>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</si>
  <si>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</si>
  <si>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</si>
  <si>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</si>
  <si>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</si>
  <si>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</si>
  <si>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</si>
  <si>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</si>
  <si>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</si>
  <si>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</si>
  <si>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</si>
  <si>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</si>
  <si>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Prowadzenie rehabilitacji osób niepełnosprawnych w różnych typach placówek</t>
  </si>
  <si>
    <t>Zadania zlecane fundacjom oraz organizacjom pozarządowym ogółem, w tym:</t>
  </si>
  <si>
    <t>Działanie i/lub tworzenie zakładów aktywności zawodowej</t>
  </si>
  <si>
    <t>Dofinansowanie robót budowlanych, dotyczących obiektów służących rehabilitacji, w związku z potrzebami osób niepełnosprawnych</t>
  </si>
  <si>
    <t>Organizowanie i prowadzenie szkoleń, kursów, warsztatów, grup środowiskowego wsparcia oraz zespołów aktywności społecznej</t>
  </si>
  <si>
    <t>Organizowanie i prowadzenie szkoleń, kursów i warsztatów dla członków rodzin osób niepełnosprawnych, opiekunów, kadry i wolontariuszy</t>
  </si>
  <si>
    <t>Prowadzenie poradnictwa psychologicznego, społeczno-prawnego oraz udzielanie informacji na temat przysługujących uprawnień, dostępnych usług, sprzętu rehabilitacyjnego i pomocy technicznej</t>
  </si>
  <si>
    <t>Organizowanie i prowadzenie zintegrowanych działań na rzecz włączania osób niepełnosprawnych w rynek pracy</t>
  </si>
  <si>
    <t>Zakup, szkolenie i utrzymanie psów asystujących w trakcie szkolenia</t>
  </si>
  <si>
    <t>Utrzymanie psów asystujących</t>
  </si>
  <si>
    <t>Organizowanie i prowadzenie szkoleń dla tłumaczy języka migowego oraz tłumaczy-przewodników</t>
  </si>
  <si>
    <t>Organizowanie lokalnych, regionalnych i ogólnopolskich imprez kulturalnych, sportowych, turystycznych i rekreacyjnych</t>
  </si>
  <si>
    <t>Promowanie aktywności osób niepełnosprawnych w różnych dziedzinach życia społecznego i zawodowego</t>
  </si>
  <si>
    <t>Prowadzenie kampanii informacyjnych na rzecz integracji osób niepełnosprawnych i przeciwdziałaniu ich dyskryminacji</t>
  </si>
  <si>
    <t>Opracowywanie lub wydawanie publikacji, wydawnictw ciągłych oraz wydawnictw zwartych, stanowiących zamkniętą całość</t>
  </si>
  <si>
    <t>Świadczenie usług wspierających, które mają na celu umożliwienie lub wspomaganie niezależnego życia osób niepełnosprawnych</t>
  </si>
  <si>
    <t>Środki Funduszu wg algorytmu</t>
  </si>
  <si>
    <t>* Kwoty nie zawierają kosztów obsługi realizowanych zadań</t>
  </si>
  <si>
    <t>dolnośląskiego</t>
  </si>
  <si>
    <t>kujawsko-pomorskiego</t>
  </si>
  <si>
    <t>lubelskiego</t>
  </si>
  <si>
    <t>lubuskiego</t>
  </si>
  <si>
    <t>łódzkiego</t>
  </si>
  <si>
    <t>małopolskiego</t>
  </si>
  <si>
    <t>mazowieckiego</t>
  </si>
  <si>
    <t>opolskiego</t>
  </si>
  <si>
    <t>podkarpackiego</t>
  </si>
  <si>
    <t>podlaskiego</t>
  </si>
  <si>
    <t>pomorskiego</t>
  </si>
  <si>
    <t>śląskiego</t>
  </si>
  <si>
    <t>świętokrzyskiego</t>
  </si>
  <si>
    <t>warmińsko-mazurskiego</t>
  </si>
  <si>
    <t>wielkopolskiego</t>
  </si>
  <si>
    <t>zachodniopomorskiego</t>
  </si>
  <si>
    <t>Prowadzenie grupowych i indywidualnych zajęć usprawniających</t>
  </si>
  <si>
    <t>Kwota* [zł]</t>
  </si>
  <si>
    <t xml:space="preserve">Struktura wydatków województwa </t>
  </si>
  <si>
    <t>Dane województwa</t>
  </si>
  <si>
    <t>Odsetek woj. razem</t>
  </si>
  <si>
    <t>liczba realizowanych umów</t>
  </si>
  <si>
    <t>liczba wypłaconych dofinansowań</t>
  </si>
  <si>
    <t>Nr woj.</t>
  </si>
  <si>
    <t>Województwo</t>
  </si>
  <si>
    <t>Samorządy wojewódzkie ogółem</t>
  </si>
  <si>
    <t>liczba zaz działających ze środków PFRON</t>
  </si>
  <si>
    <t xml:space="preserve"> na rehabilitację zawodową i społeczną osób niepełnosprawnych ze środków PFRON w 2025 roku</t>
  </si>
  <si>
    <t>Struktura wydatków ogółem na rehabilitację zawodową i społeczną osób niepełnosprawnych ze środków PFRON w 2025 roku</t>
  </si>
  <si>
    <t>Michał Gadomski, Departament Polityki Regionalnej i Współpracy z Organizacjami Pozarządowymi, 27.02.2026 r.</t>
  </si>
  <si>
    <t>Dofinansowanie robót budowlanych, dotyczących obiektów służących rehabilitacji, 
w związku z potrzebami osób niepełnosprawnych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</si>
</sst>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8"/>
      <name val="Arial Narrow"/>
      <family val="2"/>
      <charset val="238"/>
    </font>
    <font>
      <i/>
      <sz val="8"/>
      <name val="Arial Narrow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D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4D79B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</borders>
  <cellStyleXfs count="4">
    <xf numFmtId="0" fontId="0" fillId="0" borderId="0"/>
    <xf numFmtId="0" fontId="4" fillId="0" borderId="0"/>
    <xf numFmtId="0" fontId="5" fillId="0" borderId="0"/>
    <xf numFmtId="0" fontId="1" fillId="0" borderId="0"/>
  </cellStyleXfs>
  <cellXfs count="5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0" fillId="7" borderId="4" xfId="0" applyFill="1" applyBorder="1" applyAlignment="1">
      <alignment horizontal="center" vertical="center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3" fontId="6" fillId="2" borderId="4" xfId="0" applyNumberFormat="1" applyFont="1" applyFill="1" applyBorder="1" applyAlignment="1">
      <alignment horizontal="right" vertical="center" wrapText="1"/>
    </xf>
    <xf numFmtId="3" fontId="6" fillId="4" borderId="4" xfId="0" applyNumberFormat="1" applyFont="1" applyFill="1" applyBorder="1" applyAlignment="1">
      <alignment horizontal="right" vertical="center" wrapText="1"/>
    </xf>
    <xf numFmtId="4" fontId="7" fillId="2" borderId="4" xfId="0" applyNumberFormat="1" applyFont="1" applyFill="1" applyBorder="1" applyAlignment="1">
      <alignment horizontal="right" vertical="center" wrapText="1"/>
    </xf>
    <xf numFmtId="3" fontId="6" fillId="5" borderId="4" xfId="0" applyNumberFormat="1" applyFont="1" applyFill="1" applyBorder="1" applyAlignment="1">
      <alignment horizontal="right" vertical="center" wrapText="1"/>
    </xf>
    <xf numFmtId="3" fontId="6" fillId="8" borderId="4" xfId="0" applyNumberFormat="1" applyFont="1" applyFill="1" applyBorder="1" applyAlignment="1">
      <alignment horizontal="right" vertical="center" wrapText="1"/>
    </xf>
    <xf numFmtId="0" fontId="7" fillId="0" borderId="4" xfId="0" applyFont="1" applyBorder="1" applyAlignment="1">
      <alignment horizontal="center" vertical="center"/>
    </xf>
    <xf numFmtId="3" fontId="8" fillId="0" borderId="4" xfId="2" applyNumberFormat="1" applyFont="1" applyBorder="1" applyAlignment="1">
      <alignment horizontal="right" vertical="center" wrapText="1"/>
    </xf>
    <xf numFmtId="4" fontId="7" fillId="0" borderId="4" xfId="0" applyNumberFormat="1" applyFont="1" applyBorder="1" applyAlignment="1">
      <alignment horizontal="right" vertical="center"/>
    </xf>
    <xf numFmtId="3" fontId="6" fillId="2" borderId="4" xfId="0" applyNumberFormat="1" applyFont="1" applyFill="1" applyBorder="1" applyAlignment="1">
      <alignment horizontal="center" vertical="center"/>
    </xf>
    <xf numFmtId="4" fontId="6" fillId="2" borderId="4" xfId="0" applyNumberFormat="1" applyFont="1" applyFill="1" applyBorder="1" applyAlignment="1">
      <alignment horizontal="right" vertical="center"/>
    </xf>
    <xf numFmtId="10" fontId="6" fillId="2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3" fontId="6" fillId="3" borderId="4" xfId="0" applyNumberFormat="1" applyFont="1" applyFill="1" applyBorder="1" applyAlignment="1">
      <alignment vertical="center"/>
    </xf>
    <xf numFmtId="0" fontId="6" fillId="3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/>
    </xf>
    <xf numFmtId="3" fontId="7" fillId="4" borderId="5" xfId="0" applyNumberFormat="1" applyFont="1" applyFill="1" applyBorder="1" applyAlignment="1">
      <alignment horizontal="right" vertical="center"/>
    </xf>
    <xf numFmtId="3" fontId="7" fillId="5" borderId="5" xfId="0" applyNumberFormat="1" applyFont="1" applyFill="1" applyBorder="1" applyAlignment="1">
      <alignment horizontal="right" vertical="center"/>
    </xf>
    <xf numFmtId="3" fontId="7" fillId="6" borderId="5" xfId="0" applyNumberFormat="1" applyFont="1" applyFill="1" applyBorder="1" applyAlignment="1">
      <alignment horizontal="right" vertical="center"/>
    </xf>
    <xf numFmtId="3" fontId="8" fillId="0" borderId="4" xfId="1" applyNumberFormat="1" applyFont="1" applyBorder="1" applyAlignment="1">
      <alignment horizontal="right" vertical="center" wrapText="1"/>
    </xf>
    <xf numFmtId="0" fontId="8" fillId="0" borderId="4" xfId="2" applyFont="1" applyBorder="1" applyAlignment="1">
      <alignment horizontal="right" vertical="center" wrapText="1"/>
    </xf>
    <xf numFmtId="3" fontId="6" fillId="6" borderId="4" xfId="0" applyNumberFormat="1" applyFont="1" applyFill="1" applyBorder="1" applyAlignment="1">
      <alignment horizontal="right" vertical="center" wrapText="1"/>
    </xf>
    <xf numFmtId="3" fontId="8" fillId="9" borderId="4" xfId="1" applyNumberFormat="1" applyFont="1" applyFill="1" applyBorder="1" applyAlignment="1">
      <alignment horizontal="right" vertical="center" wrapText="1"/>
    </xf>
    <xf numFmtId="3" fontId="6" fillId="10" borderId="4" xfId="0" applyNumberFormat="1" applyFont="1" applyFill="1" applyBorder="1" applyAlignment="1">
      <alignment horizontal="right" vertical="center" wrapText="1"/>
    </xf>
    <xf numFmtId="4" fontId="6" fillId="3" borderId="4" xfId="0" applyNumberFormat="1" applyFont="1" applyFill="1" applyBorder="1" applyAlignment="1">
      <alignment horizontal="right" vertical="center"/>
    </xf>
    <xf numFmtId="0" fontId="6" fillId="3" borderId="2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4" fontId="6" fillId="3" borderId="1" xfId="0" applyNumberFormat="1" applyFont="1" applyFill="1" applyBorder="1" applyAlignment="1">
      <alignment horizontal="center" vertical="center"/>
    </xf>
    <xf numFmtId="4" fontId="6" fillId="3" borderId="3" xfId="0" applyNumberFormat="1" applyFont="1" applyFill="1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7" fillId="2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9" fillId="2" borderId="4" xfId="0" applyFont="1" applyFill="1" applyBorder="1" applyAlignment="1">
      <alignment horizontal="left" vertical="center" wrapText="1"/>
    </xf>
  </cellXfs>
  <cellStyles count="4">
    <cellStyle name="Normalny" xfId="0" builtinId="0"/>
    <cellStyle name="Normalny 2" xfId="3" xr:uid="{00000000-0005-0000-0000-000001000000}"/>
    <cellStyle name="Normalny_Arkusz3" xfId="1" xr:uid="{00000000-0005-0000-0000-000002000000}"/>
    <cellStyle name="Normalny_Arkusz4" xfId="2" xr:uid="{00000000-0005-0000-0000-000003000000}"/>
  </cellStyles>
  <dxfs count="0"/>
  <tableStyles count="0" defaultTableStyle="TableStyleMedium9" defaultPivotStyle="PivotStyleLight16"/>
  <colors>
    <mruColors>
      <color rgb="FFC4D79B"/>
      <color rgb="FFFFFF99"/>
      <color rgb="FFFFD9FF"/>
      <color rgb="FFFFFFCC"/>
      <color rgb="FFCCFFCC"/>
      <color rgb="FFFFCCFF"/>
      <color rgb="FFCCFFFF"/>
      <color rgb="FFCCEC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20"/>
  <sheetViews>
    <sheetView workbookViewId="0">
      <selection activeCell="B21" sqref="B21"/>
    </sheetView>
  </sheetViews>
  <sheetFormatPr defaultRowHeight="12.75" x14ac:dyDescent="0.2"/>
  <cols>
    <col min="1" max="1" width="7" customWidth="1"/>
    <col min="2" max="2" width="22.28515625" customWidth="1"/>
  </cols>
  <sheetData>
    <row r="1" spans="1:2" x14ac:dyDescent="0.2">
      <c r="A1" s="7" t="s">
        <v>62</v>
      </c>
      <c r="B1" s="7" t="s">
        <v>63</v>
      </c>
    </row>
    <row r="2" spans="1:2" x14ac:dyDescent="0.2">
      <c r="A2" s="7">
        <v>1</v>
      </c>
      <c r="B2" s="8" t="s">
        <v>39</v>
      </c>
    </row>
    <row r="3" spans="1:2" x14ac:dyDescent="0.2">
      <c r="A3" s="7">
        <v>2</v>
      </c>
      <c r="B3" s="8" t="s">
        <v>40</v>
      </c>
    </row>
    <row r="4" spans="1:2" x14ac:dyDescent="0.2">
      <c r="A4" s="7">
        <v>3</v>
      </c>
      <c r="B4" s="8" t="s">
        <v>41</v>
      </c>
    </row>
    <row r="5" spans="1:2" x14ac:dyDescent="0.2">
      <c r="A5" s="7">
        <v>4</v>
      </c>
      <c r="B5" s="8" t="s">
        <v>42</v>
      </c>
    </row>
    <row r="6" spans="1:2" x14ac:dyDescent="0.2">
      <c r="A6" s="7">
        <v>5</v>
      </c>
      <c r="B6" s="8" t="s">
        <v>43</v>
      </c>
    </row>
    <row r="7" spans="1:2" x14ac:dyDescent="0.2">
      <c r="A7" s="7">
        <v>6</v>
      </c>
      <c r="B7" s="8" t="s">
        <v>44</v>
      </c>
    </row>
    <row r="8" spans="1:2" x14ac:dyDescent="0.2">
      <c r="A8" s="7">
        <v>7</v>
      </c>
      <c r="B8" s="8" t="s">
        <v>45</v>
      </c>
    </row>
    <row r="9" spans="1:2" x14ac:dyDescent="0.2">
      <c r="A9" s="7">
        <v>8</v>
      </c>
      <c r="B9" s="8" t="s">
        <v>46</v>
      </c>
    </row>
    <row r="10" spans="1:2" x14ac:dyDescent="0.2">
      <c r="A10" s="7">
        <v>9</v>
      </c>
      <c r="B10" s="8" t="s">
        <v>47</v>
      </c>
    </row>
    <row r="11" spans="1:2" x14ac:dyDescent="0.2">
      <c r="A11" s="7">
        <v>10</v>
      </c>
      <c r="B11" s="8" t="s">
        <v>48</v>
      </c>
    </row>
    <row r="12" spans="1:2" x14ac:dyDescent="0.2">
      <c r="A12" s="7">
        <v>11</v>
      </c>
      <c r="B12" s="8" t="s">
        <v>49</v>
      </c>
    </row>
    <row r="13" spans="1:2" x14ac:dyDescent="0.2">
      <c r="A13" s="7">
        <v>12</v>
      </c>
      <c r="B13" s="8" t="s">
        <v>50</v>
      </c>
    </row>
    <row r="14" spans="1:2" x14ac:dyDescent="0.2">
      <c r="A14" s="7">
        <v>13</v>
      </c>
      <c r="B14" s="8" t="s">
        <v>51</v>
      </c>
    </row>
    <row r="15" spans="1:2" x14ac:dyDescent="0.2">
      <c r="A15" s="7">
        <v>14</v>
      </c>
      <c r="B15" s="8" t="s">
        <v>52</v>
      </c>
    </row>
    <row r="16" spans="1:2" x14ac:dyDescent="0.2">
      <c r="A16" s="7">
        <v>15</v>
      </c>
      <c r="B16" s="8" t="s">
        <v>53</v>
      </c>
    </row>
    <row r="17" spans="1:2" x14ac:dyDescent="0.2">
      <c r="A17" s="7">
        <v>16</v>
      </c>
      <c r="B17" s="8" t="s">
        <v>54</v>
      </c>
    </row>
    <row r="19" spans="1:2" x14ac:dyDescent="0.2">
      <c r="B19" t="s">
        <v>57</v>
      </c>
    </row>
    <row r="20" spans="1:2" x14ac:dyDescent="0.2">
      <c r="B20" t="s">
        <v>66</v>
      </c>
    </row>
  </sheetData>
  <pageMargins left="0.7" right="0.7" top="0.75" bottom="0.75" header="0.3" footer="0.3"/>
  <pageSetup paperSize="9" scale="9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M68"/>
  <sheetViews>
    <sheetView workbookViewId="0">
      <selection activeCell="V10" sqref="V10"/>
    </sheetView>
  </sheetViews>
  <sheetFormatPr defaultColWidth="0" defaultRowHeight="12.75" zeroHeight="1" x14ac:dyDescent="0.2"/>
  <cols>
    <col min="1" max="1" width="4.28515625" style="1" bestFit="1" customWidth="1"/>
    <col min="2" max="2" width="13.85546875" style="4" customWidth="1"/>
    <col min="3" max="3" width="2.7109375" style="4" customWidth="1"/>
    <col min="4" max="4" width="7.7109375" style="4" customWidth="1"/>
    <col min="5" max="5" width="2.7109375" style="4" customWidth="1"/>
    <col min="6" max="6" width="7.28515625" style="4" customWidth="1"/>
    <col min="7" max="7" width="2.7109375" style="4" customWidth="1"/>
    <col min="8" max="8" width="51.28515625" style="4" customWidth="1"/>
    <col min="9" max="9" width="11" style="1" customWidth="1"/>
    <col min="10" max="10" width="7.5703125" style="1" customWidth="1"/>
    <col min="11" max="11" width="9.42578125" style="1" customWidth="1"/>
    <col min="12" max="12" width="8.5703125" style="1" customWidth="1"/>
    <col min="13" max="13" width="10.140625" style="1" customWidth="1"/>
    <col min="14" max="16381" width="9.140625" style="1" customWidth="1"/>
    <col min="16382" max="16382" width="3.28515625" style="1" customWidth="1"/>
    <col min="16383" max="16383" width="8.85546875" style="1" customWidth="1"/>
    <col min="16384" max="16384" width="8.42578125" style="1" customWidth="1"/>
  </cols>
  <sheetData>
    <row r="1" spans="1:13" ht="40.9" customHeight="1" x14ac:dyDescent="0.2">
      <c r="A1" s="47" t="str">
        <f>CONCATENATE(lista!B19,lista!B2,lista!B20)</f>
        <v>Struktura wydatków województwa dolnośląskiego na rehabilitację zawodową i społeczną osób niepełnosprawnych ze środków PFRON w 2025 roku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3" ht="15.95" customHeight="1" x14ac:dyDescent="0.2">
      <c r="A2" s="48" t="s">
        <v>5</v>
      </c>
      <c r="B2" s="50" t="s">
        <v>0</v>
      </c>
      <c r="C2" s="49"/>
      <c r="D2" s="49"/>
      <c r="E2" s="49"/>
      <c r="F2" s="49"/>
      <c r="G2" s="49"/>
      <c r="H2" s="49"/>
      <c r="I2" s="48" t="s">
        <v>58</v>
      </c>
      <c r="J2" s="48"/>
      <c r="K2" s="48"/>
      <c r="L2" s="50" t="s">
        <v>59</v>
      </c>
    </row>
    <row r="3" spans="1:13" s="2" customFormat="1" ht="33" customHeight="1" x14ac:dyDescent="0.2">
      <c r="A3" s="49"/>
      <c r="B3" s="49"/>
      <c r="C3" s="49"/>
      <c r="D3" s="49"/>
      <c r="E3" s="49"/>
      <c r="F3" s="49"/>
      <c r="G3" s="49"/>
      <c r="H3" s="49"/>
      <c r="I3" s="11" t="s">
        <v>56</v>
      </c>
      <c r="J3" s="11" t="s">
        <v>1</v>
      </c>
      <c r="K3" s="10" t="s">
        <v>4</v>
      </c>
      <c r="L3" s="50"/>
    </row>
    <row r="4" spans="1:13" s="2" customFormat="1" ht="15" customHeight="1" x14ac:dyDescent="0.2">
      <c r="A4" s="9">
        <f t="shared" ref="A4:A6" si="0">A3+1</f>
        <v>1</v>
      </c>
      <c r="B4" s="46" t="s">
        <v>23</v>
      </c>
      <c r="C4" s="46"/>
      <c r="D4" s="46"/>
      <c r="E4" s="46"/>
      <c r="F4" s="46"/>
      <c r="G4" s="46"/>
      <c r="H4" s="46"/>
      <c r="I4" s="12">
        <v>14326000</v>
      </c>
      <c r="J4" s="13">
        <v>5</v>
      </c>
      <c r="K4" s="14">
        <f>I4/I21*100</f>
        <v>72.505805161145204</v>
      </c>
      <c r="L4" s="14">
        <f>Polska!K5</f>
        <v>69.941325917816528</v>
      </c>
    </row>
    <row r="5" spans="1:13" s="2" customFormat="1" ht="30" customHeight="1" x14ac:dyDescent="0.2">
      <c r="A5" s="9">
        <f t="shared" si="0"/>
        <v>2</v>
      </c>
      <c r="B5" s="46" t="s">
        <v>69</v>
      </c>
      <c r="C5" s="46"/>
      <c r="D5" s="46"/>
      <c r="E5" s="46"/>
      <c r="F5" s="46"/>
      <c r="G5" s="46"/>
      <c r="H5" s="46"/>
      <c r="I5" s="12">
        <v>1592418</v>
      </c>
      <c r="J5" s="15">
        <v>5</v>
      </c>
      <c r="K5" s="14">
        <f>I5/I21*100</f>
        <v>8.0594408238936577</v>
      </c>
      <c r="L5" s="14">
        <f>Polska!K6</f>
        <v>20.731095001365304</v>
      </c>
    </row>
    <row r="6" spans="1:13" s="2" customFormat="1" ht="15" customHeight="1" x14ac:dyDescent="0.2">
      <c r="A6" s="9">
        <f t="shared" si="0"/>
        <v>3</v>
      </c>
      <c r="B6" s="46" t="s">
        <v>22</v>
      </c>
      <c r="C6" s="46"/>
      <c r="D6" s="46"/>
      <c r="E6" s="46"/>
      <c r="F6" s="46"/>
      <c r="G6" s="46"/>
      <c r="H6" s="46"/>
      <c r="I6" s="12">
        <f>SUM(I7:I20)</f>
        <v>3839999.92</v>
      </c>
      <c r="J6" s="16">
        <f>SUM(J7:J20)</f>
        <v>90</v>
      </c>
      <c r="K6" s="14">
        <f>I6/I21*100</f>
        <v>19.434754014961129</v>
      </c>
      <c r="L6" s="14">
        <f>Polska!K7</f>
        <v>9.3275790808181682</v>
      </c>
    </row>
    <row r="7" spans="1:13" ht="15" customHeight="1" x14ac:dyDescent="0.2">
      <c r="A7" s="17" t="s">
        <v>7</v>
      </c>
      <c r="B7" s="44" t="s">
        <v>21</v>
      </c>
      <c r="C7" s="44"/>
      <c r="D7" s="44"/>
      <c r="E7" s="44"/>
      <c r="F7" s="44"/>
      <c r="G7" s="44"/>
      <c r="H7" s="44"/>
      <c r="I7" s="31">
        <v>0</v>
      </c>
      <c r="J7" s="32">
        <v>0</v>
      </c>
      <c r="K7" s="19">
        <f>I7/I6*100</f>
        <v>0</v>
      </c>
      <c r="L7" s="19">
        <f>Polska!K8</f>
        <v>10.196076575454525</v>
      </c>
      <c r="M7" s="5"/>
    </row>
    <row r="8" spans="1:13" s="3" customFormat="1" ht="30" customHeight="1" x14ac:dyDescent="0.2">
      <c r="A8" s="17" t="s">
        <v>8</v>
      </c>
      <c r="B8" s="44" t="s">
        <v>25</v>
      </c>
      <c r="C8" s="44"/>
      <c r="D8" s="44"/>
      <c r="E8" s="44"/>
      <c r="F8" s="44"/>
      <c r="G8" s="44"/>
      <c r="H8" s="44"/>
      <c r="I8" s="31">
        <v>941701.8</v>
      </c>
      <c r="J8" s="32">
        <v>22</v>
      </c>
      <c r="K8" s="19">
        <f>I8/I6*100</f>
        <v>24.523484885905937</v>
      </c>
      <c r="L8" s="19">
        <f>Polska!K9</f>
        <v>12.445535055922443</v>
      </c>
      <c r="M8" s="6"/>
    </row>
    <row r="9" spans="1:13" s="3" customFormat="1" ht="30" customHeight="1" x14ac:dyDescent="0.2">
      <c r="A9" s="17" t="s">
        <v>9</v>
      </c>
      <c r="B9" s="44" t="s">
        <v>26</v>
      </c>
      <c r="C9" s="44"/>
      <c r="D9" s="44"/>
      <c r="E9" s="44"/>
      <c r="F9" s="44"/>
      <c r="G9" s="44"/>
      <c r="H9" s="44"/>
      <c r="I9" s="31">
        <v>769350</v>
      </c>
      <c r="J9" s="32">
        <v>9</v>
      </c>
      <c r="K9" s="19">
        <f>I9/I6*100</f>
        <v>20.035156667399097</v>
      </c>
      <c r="L9" s="19">
        <f>Polska!K10</f>
        <v>8.8298096053529012</v>
      </c>
      <c r="M9" s="6"/>
    </row>
    <row r="10" spans="1:13" s="3" customFormat="1" ht="30" customHeight="1" x14ac:dyDescent="0.2">
      <c r="A10" s="17" t="s">
        <v>10</v>
      </c>
      <c r="B10" s="44" t="s">
        <v>27</v>
      </c>
      <c r="C10" s="44"/>
      <c r="D10" s="44"/>
      <c r="E10" s="44"/>
      <c r="F10" s="44"/>
      <c r="G10" s="44"/>
      <c r="H10" s="44"/>
      <c r="I10" s="31">
        <v>0</v>
      </c>
      <c r="J10" s="32">
        <v>0</v>
      </c>
      <c r="K10" s="19">
        <f>I10/I6*100</f>
        <v>0</v>
      </c>
      <c r="L10" s="19">
        <f>Polska!K11</f>
        <v>2.7281724995716563</v>
      </c>
      <c r="M10" s="6"/>
    </row>
    <row r="11" spans="1:13" s="3" customFormat="1" ht="15" customHeight="1" x14ac:dyDescent="0.2">
      <c r="A11" s="17" t="s">
        <v>11</v>
      </c>
      <c r="B11" s="44" t="s">
        <v>55</v>
      </c>
      <c r="C11" s="44"/>
      <c r="D11" s="44"/>
      <c r="E11" s="44"/>
      <c r="F11" s="44"/>
      <c r="G11" s="44"/>
      <c r="H11" s="44"/>
      <c r="I11" s="31">
        <v>480000</v>
      </c>
      <c r="J11" s="32">
        <v>1</v>
      </c>
      <c r="K11" s="19">
        <f>I11/I6*100</f>
        <v>12.500000260416671</v>
      </c>
      <c r="L11" s="19">
        <f>Polska!K12</f>
        <v>19.962070267272299</v>
      </c>
      <c r="M11" s="6"/>
    </row>
    <row r="12" spans="1:13" ht="30" customHeight="1" x14ac:dyDescent="0.2">
      <c r="A12" s="17" t="s">
        <v>12</v>
      </c>
      <c r="B12" s="44" t="s">
        <v>28</v>
      </c>
      <c r="C12" s="44"/>
      <c r="D12" s="44"/>
      <c r="E12" s="44"/>
      <c r="F12" s="44"/>
      <c r="G12" s="44"/>
      <c r="H12" s="44"/>
      <c r="I12" s="31">
        <v>0</v>
      </c>
      <c r="J12" s="32">
        <v>0</v>
      </c>
      <c r="K12" s="19">
        <f>I12/I6*100</f>
        <v>0</v>
      </c>
      <c r="L12" s="19">
        <f>Polska!K13</f>
        <v>1.6153756055941664</v>
      </c>
      <c r="M12" s="5"/>
    </row>
    <row r="13" spans="1:13" ht="15" customHeight="1" x14ac:dyDescent="0.2">
      <c r="A13" s="17" t="s">
        <v>13</v>
      </c>
      <c r="B13" s="44" t="s">
        <v>29</v>
      </c>
      <c r="C13" s="44"/>
      <c r="D13" s="44"/>
      <c r="E13" s="44"/>
      <c r="F13" s="44"/>
      <c r="G13" s="44"/>
      <c r="H13" s="44"/>
      <c r="I13" s="31">
        <v>0</v>
      </c>
      <c r="J13" s="32">
        <v>0</v>
      </c>
      <c r="K13" s="19">
        <f>I13/I6*100</f>
        <v>0</v>
      </c>
      <c r="L13" s="19">
        <f>Polska!K14</f>
        <v>0</v>
      </c>
      <c r="M13" s="5"/>
    </row>
    <row r="14" spans="1:13" ht="15" customHeight="1" x14ac:dyDescent="0.2">
      <c r="A14" s="17" t="s">
        <v>14</v>
      </c>
      <c r="B14" s="44" t="s">
        <v>30</v>
      </c>
      <c r="C14" s="44"/>
      <c r="D14" s="44"/>
      <c r="E14" s="44"/>
      <c r="F14" s="44"/>
      <c r="G14" s="44"/>
      <c r="H14" s="44"/>
      <c r="I14" s="31">
        <v>0</v>
      </c>
      <c r="J14" s="32">
        <v>0</v>
      </c>
      <c r="K14" s="19">
        <f>I14/I6*100</f>
        <v>0</v>
      </c>
      <c r="L14" s="19">
        <f>Polska!K15</f>
        <v>0</v>
      </c>
      <c r="M14" s="5"/>
    </row>
    <row r="15" spans="1:13" ht="30" customHeight="1" x14ac:dyDescent="0.2">
      <c r="A15" s="17" t="s">
        <v>15</v>
      </c>
      <c r="B15" s="44" t="s">
        <v>31</v>
      </c>
      <c r="C15" s="44"/>
      <c r="D15" s="44"/>
      <c r="E15" s="44"/>
      <c r="F15" s="44"/>
      <c r="G15" s="44"/>
      <c r="H15" s="44"/>
      <c r="I15" s="31">
        <v>0</v>
      </c>
      <c r="J15" s="32">
        <v>0</v>
      </c>
      <c r="K15" s="19">
        <f>I15/I6*100</f>
        <v>0</v>
      </c>
      <c r="L15" s="19">
        <f>Polska!K16</f>
        <v>0.28478355270609873</v>
      </c>
      <c r="M15" s="5"/>
    </row>
    <row r="16" spans="1:13" ht="30" customHeight="1" x14ac:dyDescent="0.2">
      <c r="A16" s="17" t="s">
        <v>16</v>
      </c>
      <c r="B16" s="44" t="s">
        <v>32</v>
      </c>
      <c r="C16" s="44"/>
      <c r="D16" s="44"/>
      <c r="E16" s="44"/>
      <c r="F16" s="44"/>
      <c r="G16" s="44"/>
      <c r="H16" s="44"/>
      <c r="I16" s="31">
        <v>1294468.1200000001</v>
      </c>
      <c r="J16" s="32">
        <v>50</v>
      </c>
      <c r="K16" s="19">
        <f>I16/I6*100</f>
        <v>33.710107993960584</v>
      </c>
      <c r="L16" s="19">
        <f>Polska!K17</f>
        <v>26.653371958088684</v>
      </c>
      <c r="M16" s="5"/>
    </row>
    <row r="17" spans="1:13" ht="30" customHeight="1" x14ac:dyDescent="0.2">
      <c r="A17" s="17" t="s">
        <v>17</v>
      </c>
      <c r="B17" s="44" t="s">
        <v>33</v>
      </c>
      <c r="C17" s="44"/>
      <c r="D17" s="44"/>
      <c r="E17" s="44"/>
      <c r="F17" s="44"/>
      <c r="G17" s="44"/>
      <c r="H17" s="44"/>
      <c r="I17" s="31">
        <v>254480</v>
      </c>
      <c r="J17" s="32">
        <v>6</v>
      </c>
      <c r="K17" s="19">
        <f>I17/I6*100</f>
        <v>6.6270834713975724</v>
      </c>
      <c r="L17" s="19">
        <f>Polska!K18</f>
        <v>3.7059107838676586</v>
      </c>
      <c r="M17" s="5"/>
    </row>
    <row r="18" spans="1:13" ht="30" customHeight="1" x14ac:dyDescent="0.2">
      <c r="A18" s="17" t="s">
        <v>18</v>
      </c>
      <c r="B18" s="45" t="s">
        <v>34</v>
      </c>
      <c r="C18" s="45"/>
      <c r="D18" s="45"/>
      <c r="E18" s="45"/>
      <c r="F18" s="45"/>
      <c r="G18" s="45"/>
      <c r="H18" s="45"/>
      <c r="I18" s="31">
        <v>0</v>
      </c>
      <c r="J18" s="32">
        <v>0</v>
      </c>
      <c r="K18" s="19">
        <f>I18/I6*100</f>
        <v>0</v>
      </c>
      <c r="L18" s="19">
        <f>Polska!K19</f>
        <v>2.1221934187561962</v>
      </c>
      <c r="M18" s="5"/>
    </row>
    <row r="19" spans="1:13" ht="30" customHeight="1" x14ac:dyDescent="0.2">
      <c r="A19" s="17" t="s">
        <v>19</v>
      </c>
      <c r="B19" s="44" t="s">
        <v>35</v>
      </c>
      <c r="C19" s="44"/>
      <c r="D19" s="44"/>
      <c r="E19" s="44"/>
      <c r="F19" s="44"/>
      <c r="G19" s="44"/>
      <c r="H19" s="44"/>
      <c r="I19" s="31">
        <v>10000</v>
      </c>
      <c r="J19" s="32">
        <v>1</v>
      </c>
      <c r="K19" s="19">
        <f>I19/I6*100</f>
        <v>0.26041667209201402</v>
      </c>
      <c r="L19" s="19">
        <f>Polska!K20</f>
        <v>2.9452830468673685</v>
      </c>
      <c r="M19" s="5"/>
    </row>
    <row r="20" spans="1:13" ht="30" customHeight="1" x14ac:dyDescent="0.2">
      <c r="A20" s="17" t="s">
        <v>20</v>
      </c>
      <c r="B20" s="44" t="s">
        <v>36</v>
      </c>
      <c r="C20" s="44"/>
      <c r="D20" s="44"/>
      <c r="E20" s="44"/>
      <c r="F20" s="44"/>
      <c r="G20" s="44"/>
      <c r="H20" s="44"/>
      <c r="I20" s="31">
        <v>90000</v>
      </c>
      <c r="J20" s="32">
        <v>1</v>
      </c>
      <c r="K20" s="19">
        <f>I20/I6*100</f>
        <v>2.343750048828126</v>
      </c>
      <c r="L20" s="19">
        <f>Polska!K21</f>
        <v>8.5114176305460152</v>
      </c>
      <c r="M20" s="5"/>
    </row>
    <row r="21" spans="1:13" s="3" customFormat="1" ht="15" customHeight="1" x14ac:dyDescent="0.2">
      <c r="A21" s="9">
        <v>4</v>
      </c>
      <c r="B21" s="46" t="s">
        <v>3</v>
      </c>
      <c r="C21" s="46"/>
      <c r="D21" s="46"/>
      <c r="E21" s="46"/>
      <c r="F21" s="46"/>
      <c r="G21" s="46"/>
      <c r="H21" s="46"/>
      <c r="I21" s="12">
        <f>I4+I5+I6</f>
        <v>19758417.920000002</v>
      </c>
      <c r="J21" s="20" t="s">
        <v>2</v>
      </c>
      <c r="K21" s="21">
        <f>I21/I$21*100</f>
        <v>100</v>
      </c>
      <c r="L21" s="22" t="s">
        <v>2</v>
      </c>
    </row>
    <row r="22" spans="1:13" ht="15" customHeight="1" x14ac:dyDescent="0.2">
      <c r="A22" s="23">
        <v>5</v>
      </c>
      <c r="B22" s="37" t="s">
        <v>37</v>
      </c>
      <c r="C22" s="38"/>
      <c r="D22" s="38"/>
      <c r="E22" s="38"/>
      <c r="F22" s="38"/>
      <c r="G22" s="38"/>
      <c r="H22" s="39"/>
      <c r="I22" s="24">
        <v>19843201</v>
      </c>
      <c r="J22" s="25" t="s">
        <v>6</v>
      </c>
      <c r="K22" s="40">
        <f>I21/I22*100</f>
        <v>99.57273486268673</v>
      </c>
      <c r="L22" s="41"/>
    </row>
    <row r="23" spans="1:13" ht="65.45" customHeight="1" x14ac:dyDescent="0.2">
      <c r="A23" s="28"/>
      <c r="B23" s="26" t="s">
        <v>65</v>
      </c>
      <c r="C23" s="29"/>
      <c r="D23" s="42" t="s">
        <v>60</v>
      </c>
      <c r="E23" s="43"/>
      <c r="F23" s="43"/>
      <c r="G23" s="30"/>
      <c r="H23" s="26" t="s">
        <v>61</v>
      </c>
      <c r="I23" s="27"/>
      <c r="J23" s="27"/>
      <c r="K23" s="27"/>
      <c r="L23" s="27"/>
    </row>
    <row r="24" spans="1:13" ht="15.75" x14ac:dyDescent="0.2">
      <c r="A24" s="27"/>
      <c r="B24" s="43" t="s">
        <v>38</v>
      </c>
      <c r="C24" s="43"/>
      <c r="D24" s="43"/>
      <c r="E24" s="43"/>
      <c r="F24" s="43"/>
      <c r="G24" s="43"/>
      <c r="H24" s="43"/>
      <c r="I24" s="27"/>
      <c r="J24" s="27"/>
      <c r="K24" s="27"/>
      <c r="L24" s="27"/>
    </row>
    <row r="25" spans="1:13" ht="15.75" x14ac:dyDescent="0.2">
      <c r="A25" s="27"/>
      <c r="B25" s="27" t="s">
        <v>68</v>
      </c>
      <c r="C25" s="26"/>
      <c r="D25" s="26"/>
      <c r="E25" s="26"/>
      <c r="F25" s="26"/>
      <c r="G25" s="26"/>
      <c r="H25" s="26"/>
      <c r="I25" s="27"/>
      <c r="J25" s="27"/>
      <c r="K25" s="27"/>
      <c r="L25" s="27"/>
    </row>
    <row r="26" spans="1:13" x14ac:dyDescent="0.2">
      <c r="B26" s="1"/>
      <c r="C26" s="1"/>
      <c r="D26" s="1"/>
      <c r="E26" s="1"/>
      <c r="F26" s="1"/>
      <c r="G26" s="1"/>
      <c r="H26" s="1"/>
    </row>
    <row r="27" spans="1:13" x14ac:dyDescent="0.2">
      <c r="B27" s="1"/>
      <c r="C27" s="1"/>
      <c r="D27" s="1"/>
      <c r="E27" s="1"/>
      <c r="F27" s="1"/>
      <c r="G27" s="1"/>
      <c r="H27" s="1"/>
    </row>
    <row r="28" spans="1:13" x14ac:dyDescent="0.2">
      <c r="B28" s="1"/>
      <c r="C28" s="1"/>
      <c r="D28" s="1"/>
      <c r="E28" s="1"/>
      <c r="F28" s="1"/>
      <c r="G28" s="1"/>
      <c r="H28" s="1"/>
    </row>
    <row r="29" spans="1:13" x14ac:dyDescent="0.2">
      <c r="B29" s="1"/>
      <c r="C29" s="1"/>
      <c r="D29" s="1"/>
      <c r="E29" s="1"/>
      <c r="F29" s="1"/>
      <c r="G29" s="1"/>
      <c r="H29" s="1"/>
    </row>
    <row r="30" spans="1:13" x14ac:dyDescent="0.2">
      <c r="B30" s="1"/>
      <c r="C30" s="1"/>
      <c r="D30" s="1"/>
      <c r="E30" s="1"/>
      <c r="F30" s="1"/>
      <c r="G30" s="1"/>
      <c r="H30" s="1"/>
    </row>
    <row r="31" spans="1:13" x14ac:dyDescent="0.2">
      <c r="B31" s="1"/>
      <c r="C31" s="1"/>
      <c r="D31" s="1"/>
      <c r="E31" s="1"/>
      <c r="F31" s="1"/>
      <c r="G31" s="1"/>
      <c r="H31" s="1"/>
    </row>
    <row r="32" spans="1:13" x14ac:dyDescent="0.2">
      <c r="B32" s="1"/>
      <c r="C32" s="1"/>
      <c r="D32" s="1"/>
      <c r="E32" s="1"/>
      <c r="F32" s="1"/>
      <c r="G32" s="1"/>
      <c r="H32" s="1"/>
    </row>
    <row r="33" s="1" customFormat="1" x14ac:dyDescent="0.2"/>
    <row r="34" s="1" customFormat="1" x14ac:dyDescent="0.2"/>
    <row r="35" s="1" customFormat="1" x14ac:dyDescent="0.2"/>
    <row r="36" s="1" customFormat="1" x14ac:dyDescent="0.2"/>
    <row r="37" s="1" customFormat="1" x14ac:dyDescent="0.2"/>
    <row r="38" s="1" customFormat="1" x14ac:dyDescent="0.2"/>
    <row r="39" s="1" customFormat="1" x14ac:dyDescent="0.2"/>
    <row r="40" s="1" customFormat="1" x14ac:dyDescent="0.2"/>
    <row r="41" s="1" customFormat="1" x14ac:dyDescent="0.2"/>
    <row r="42" s="1" customFormat="1" x14ac:dyDescent="0.2"/>
    <row r="43" s="1" customFormat="1" x14ac:dyDescent="0.2"/>
    <row r="44" s="1" customFormat="1" x14ac:dyDescent="0.2"/>
    <row r="45" s="1" customFormat="1" x14ac:dyDescent="0.2"/>
    <row r="46" s="1" customFormat="1" x14ac:dyDescent="0.2"/>
    <row r="47" s="1" customFormat="1" x14ac:dyDescent="0.2"/>
    <row r="48" s="1" customFormat="1" x14ac:dyDescent="0.2"/>
    <row r="49" spans="2:8" x14ac:dyDescent="0.2">
      <c r="B49" s="1"/>
      <c r="C49" s="1"/>
      <c r="D49" s="1"/>
      <c r="E49" s="1"/>
      <c r="F49" s="1"/>
      <c r="G49" s="1"/>
      <c r="H49" s="1"/>
    </row>
    <row r="50" spans="2:8" x14ac:dyDescent="0.2">
      <c r="B50" s="1"/>
      <c r="C50" s="1"/>
      <c r="D50" s="1"/>
      <c r="E50" s="1"/>
      <c r="F50" s="1"/>
      <c r="G50" s="1"/>
      <c r="H50" s="1"/>
    </row>
    <row r="51" spans="2:8" x14ac:dyDescent="0.2">
      <c r="B51" s="1"/>
      <c r="C51" s="1"/>
      <c r="D51" s="1"/>
      <c r="E51" s="1"/>
      <c r="F51" s="1"/>
      <c r="G51" s="1"/>
      <c r="H51" s="1"/>
    </row>
    <row r="52" spans="2:8" x14ac:dyDescent="0.2">
      <c r="B52" s="1"/>
      <c r="C52" s="1"/>
      <c r="D52" s="1"/>
      <c r="E52" s="1"/>
      <c r="F52" s="1"/>
      <c r="G52" s="1"/>
      <c r="H52" s="1"/>
    </row>
    <row r="53" spans="2:8" x14ac:dyDescent="0.2">
      <c r="B53" s="1"/>
      <c r="C53" s="1"/>
      <c r="D53" s="1"/>
      <c r="E53" s="1"/>
      <c r="F53" s="1"/>
      <c r="G53" s="1"/>
      <c r="H53" s="1"/>
    </row>
    <row r="54" spans="2:8" x14ac:dyDescent="0.2">
      <c r="B54" s="1"/>
      <c r="C54" s="1"/>
      <c r="D54" s="1"/>
      <c r="E54" s="1"/>
      <c r="F54" s="1"/>
      <c r="G54" s="1"/>
      <c r="H54" s="1"/>
    </row>
    <row r="55" spans="2:8" x14ac:dyDescent="0.2">
      <c r="B55" s="1"/>
      <c r="C55" s="1"/>
      <c r="D55" s="1"/>
      <c r="E55" s="1"/>
      <c r="F55" s="1"/>
      <c r="G55" s="1"/>
      <c r="H55" s="1"/>
    </row>
    <row r="56" spans="2:8" x14ac:dyDescent="0.2">
      <c r="B56" s="1"/>
      <c r="C56" s="1"/>
      <c r="D56" s="1"/>
      <c r="E56" s="1"/>
      <c r="F56" s="1"/>
      <c r="G56" s="1"/>
      <c r="H56" s="1"/>
    </row>
    <row r="57" spans="2:8" x14ac:dyDescent="0.2">
      <c r="B57" s="1"/>
      <c r="C57" s="1"/>
      <c r="D57" s="1"/>
      <c r="E57" s="1"/>
      <c r="F57" s="1"/>
      <c r="G57" s="1"/>
      <c r="H57" s="1"/>
    </row>
    <row r="58" spans="2:8" x14ac:dyDescent="0.2">
      <c r="B58" s="1"/>
      <c r="C58" s="1"/>
      <c r="D58" s="1"/>
      <c r="E58" s="1"/>
      <c r="F58" s="1"/>
      <c r="G58" s="1"/>
      <c r="H58" s="1"/>
    </row>
    <row r="59" spans="2:8" x14ac:dyDescent="0.2">
      <c r="B59" s="1"/>
      <c r="C59" s="1"/>
      <c r="D59" s="1"/>
      <c r="E59" s="1"/>
      <c r="F59" s="1"/>
      <c r="G59" s="1"/>
      <c r="H59" s="1"/>
    </row>
    <row r="60" spans="2:8" x14ac:dyDescent="0.2">
      <c r="B60" s="1"/>
      <c r="C60" s="1"/>
      <c r="D60" s="1"/>
      <c r="E60" s="1"/>
      <c r="F60" s="1"/>
      <c r="G60" s="1"/>
      <c r="H60" s="1"/>
    </row>
    <row r="61" spans="2:8" x14ac:dyDescent="0.2">
      <c r="B61" s="1"/>
      <c r="C61" s="1"/>
      <c r="D61" s="1"/>
      <c r="E61" s="1"/>
      <c r="F61" s="1"/>
      <c r="G61" s="1"/>
      <c r="H61" s="1"/>
    </row>
    <row r="62" spans="2:8" x14ac:dyDescent="0.2"/>
    <row r="63" spans="2:8" x14ac:dyDescent="0.2"/>
    <row r="64" spans="2:8" x14ac:dyDescent="0.2"/>
    <row r="65" x14ac:dyDescent="0.2"/>
    <row r="66" x14ac:dyDescent="0.2"/>
    <row r="67" x14ac:dyDescent="0.2"/>
    <row r="68" x14ac:dyDescent="0.2"/>
  </sheetData>
  <mergeCells count="27">
    <mergeCell ref="A1:L1"/>
    <mergeCell ref="A2:A3"/>
    <mergeCell ref="B2:H3"/>
    <mergeCell ref="I2:K2"/>
    <mergeCell ref="L2:L3"/>
    <mergeCell ref="B15:H15"/>
    <mergeCell ref="B4:H4"/>
    <mergeCell ref="B5:H5"/>
    <mergeCell ref="B6:H6"/>
    <mergeCell ref="B7:H7"/>
    <mergeCell ref="B8:H8"/>
    <mergeCell ref="B9:H9"/>
    <mergeCell ref="B10:H10"/>
    <mergeCell ref="B11:H11"/>
    <mergeCell ref="B12:H12"/>
    <mergeCell ref="B13:H13"/>
    <mergeCell ref="B14:H14"/>
    <mergeCell ref="B22:H22"/>
    <mergeCell ref="K22:L22"/>
    <mergeCell ref="D23:F23"/>
    <mergeCell ref="B24:H24"/>
    <mergeCell ref="B16:H16"/>
    <mergeCell ref="B17:H17"/>
    <mergeCell ref="B18:H18"/>
    <mergeCell ref="B19:H19"/>
    <mergeCell ref="B20:H20"/>
    <mergeCell ref="B21:H21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M68"/>
  <sheetViews>
    <sheetView workbookViewId="0">
      <selection activeCell="V10" sqref="V10"/>
    </sheetView>
  </sheetViews>
  <sheetFormatPr defaultColWidth="0" defaultRowHeight="12.75" zeroHeight="1" x14ac:dyDescent="0.2"/>
  <cols>
    <col min="1" max="1" width="4.28515625" style="1" bestFit="1" customWidth="1"/>
    <col min="2" max="2" width="13.85546875" style="4" customWidth="1"/>
    <col min="3" max="3" width="2.7109375" style="4" customWidth="1"/>
    <col min="4" max="4" width="7.7109375" style="4" customWidth="1"/>
    <col min="5" max="5" width="2.7109375" style="4" customWidth="1"/>
    <col min="6" max="6" width="7.28515625" style="4" customWidth="1"/>
    <col min="7" max="7" width="2.7109375" style="4" customWidth="1"/>
    <col min="8" max="8" width="51.28515625" style="4" customWidth="1"/>
    <col min="9" max="9" width="11" style="1" customWidth="1"/>
    <col min="10" max="10" width="7.5703125" style="1" customWidth="1"/>
    <col min="11" max="11" width="9.42578125" style="1" customWidth="1"/>
    <col min="12" max="12" width="8.5703125" style="1" customWidth="1"/>
    <col min="13" max="13" width="10.140625" style="1" customWidth="1"/>
    <col min="14" max="16381" width="9.140625" style="1" customWidth="1"/>
    <col min="16382" max="16382" width="3.28515625" style="1" customWidth="1"/>
    <col min="16383" max="16383" width="8.85546875" style="1" customWidth="1"/>
    <col min="16384" max="16384" width="8.42578125" style="1" customWidth="1"/>
  </cols>
  <sheetData>
    <row r="1" spans="1:13" ht="40.9" customHeight="1" x14ac:dyDescent="0.2">
      <c r="A1" s="47" t="str">
        <f>CONCATENATE(lista!B19,lista!B2,lista!B20)</f>
        <v>Struktura wydatków województwa dolnośląskiego na rehabilitację zawodową i społeczną osób niepełnosprawnych ze środków PFRON w 2025 roku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3" ht="15.95" customHeight="1" x14ac:dyDescent="0.2">
      <c r="A2" s="48" t="s">
        <v>5</v>
      </c>
      <c r="B2" s="50" t="s">
        <v>0</v>
      </c>
      <c r="C2" s="49"/>
      <c r="D2" s="49"/>
      <c r="E2" s="49"/>
      <c r="F2" s="49"/>
      <c r="G2" s="49"/>
      <c r="H2" s="49"/>
      <c r="I2" s="48" t="s">
        <v>58</v>
      </c>
      <c r="J2" s="48"/>
      <c r="K2" s="48"/>
      <c r="L2" s="50" t="s">
        <v>59</v>
      </c>
    </row>
    <row r="3" spans="1:13" s="2" customFormat="1" ht="33" customHeight="1" x14ac:dyDescent="0.2">
      <c r="A3" s="49"/>
      <c r="B3" s="49"/>
      <c r="C3" s="49"/>
      <c r="D3" s="49"/>
      <c r="E3" s="49"/>
      <c r="F3" s="49"/>
      <c r="G3" s="49"/>
      <c r="H3" s="49"/>
      <c r="I3" s="11" t="s">
        <v>56</v>
      </c>
      <c r="J3" s="11" t="s">
        <v>1</v>
      </c>
      <c r="K3" s="10" t="s">
        <v>4</v>
      </c>
      <c r="L3" s="50"/>
    </row>
    <row r="4" spans="1:13" s="2" customFormat="1" ht="15" customHeight="1" x14ac:dyDescent="0.2">
      <c r="A4" s="9">
        <f t="shared" ref="A4:A6" si="0">A3+1</f>
        <v>1</v>
      </c>
      <c r="B4" s="46" t="s">
        <v>23</v>
      </c>
      <c r="C4" s="46"/>
      <c r="D4" s="46"/>
      <c r="E4" s="46"/>
      <c r="F4" s="46"/>
      <c r="G4" s="46"/>
      <c r="H4" s="46"/>
      <c r="I4" s="12">
        <v>40865588</v>
      </c>
      <c r="J4" s="13">
        <v>12</v>
      </c>
      <c r="K4" s="14">
        <f>I4/I21*100</f>
        <v>83.639701571485773</v>
      </c>
      <c r="L4" s="14">
        <f>Polska!K5</f>
        <v>69.941325917816528</v>
      </c>
    </row>
    <row r="5" spans="1:13" s="2" customFormat="1" ht="30" customHeight="1" x14ac:dyDescent="0.2">
      <c r="A5" s="9">
        <f t="shared" si="0"/>
        <v>2</v>
      </c>
      <c r="B5" s="46" t="s">
        <v>69</v>
      </c>
      <c r="C5" s="46"/>
      <c r="D5" s="46"/>
      <c r="E5" s="46"/>
      <c r="F5" s="46"/>
      <c r="G5" s="46"/>
      <c r="H5" s="46"/>
      <c r="I5" s="12">
        <v>5021178.45</v>
      </c>
      <c r="J5" s="15">
        <v>11</v>
      </c>
      <c r="K5" s="14">
        <f>I5/I21*100</f>
        <v>10.276858541596795</v>
      </c>
      <c r="L5" s="14">
        <f>Polska!K6</f>
        <v>20.731095001365304</v>
      </c>
    </row>
    <row r="6" spans="1:13" s="2" customFormat="1" ht="15" customHeight="1" x14ac:dyDescent="0.2">
      <c r="A6" s="9">
        <f t="shared" si="0"/>
        <v>3</v>
      </c>
      <c r="B6" s="46" t="s">
        <v>22</v>
      </c>
      <c r="C6" s="46"/>
      <c r="D6" s="46"/>
      <c r="E6" s="46"/>
      <c r="F6" s="46"/>
      <c r="G6" s="46"/>
      <c r="H6" s="46"/>
      <c r="I6" s="12">
        <f>SUM(I7:I20)</f>
        <v>2972312.71</v>
      </c>
      <c r="J6" s="16">
        <f>SUM(J7:J20)</f>
        <v>76</v>
      </c>
      <c r="K6" s="14">
        <f>I6/I21*100</f>
        <v>6.083439886917426</v>
      </c>
      <c r="L6" s="14">
        <f>Polska!K7</f>
        <v>9.3275790808181682</v>
      </c>
    </row>
    <row r="7" spans="1:13" ht="15" customHeight="1" x14ac:dyDescent="0.2">
      <c r="A7" s="17" t="s">
        <v>7</v>
      </c>
      <c r="B7" s="44" t="s">
        <v>21</v>
      </c>
      <c r="C7" s="44"/>
      <c r="D7" s="44"/>
      <c r="E7" s="44"/>
      <c r="F7" s="44"/>
      <c r="G7" s="44"/>
      <c r="H7" s="44"/>
      <c r="I7" s="31">
        <v>557227</v>
      </c>
      <c r="J7" s="32">
        <v>9</v>
      </c>
      <c r="K7" s="19">
        <f>I7/I6*100</f>
        <v>18.747253548567574</v>
      </c>
      <c r="L7" s="19">
        <f>Polska!K8</f>
        <v>10.196076575454525</v>
      </c>
      <c r="M7" s="5"/>
    </row>
    <row r="8" spans="1:13" s="3" customFormat="1" ht="30" customHeight="1" x14ac:dyDescent="0.2">
      <c r="A8" s="17" t="s">
        <v>8</v>
      </c>
      <c r="B8" s="44" t="s">
        <v>25</v>
      </c>
      <c r="C8" s="44"/>
      <c r="D8" s="44"/>
      <c r="E8" s="44"/>
      <c r="F8" s="44"/>
      <c r="G8" s="44"/>
      <c r="H8" s="44"/>
      <c r="I8" s="31">
        <v>227192.22</v>
      </c>
      <c r="J8" s="32">
        <v>5</v>
      </c>
      <c r="K8" s="19">
        <f>I8/I6*100</f>
        <v>7.6436176865118615</v>
      </c>
      <c r="L8" s="19">
        <f>Polska!K9</f>
        <v>12.445535055922443</v>
      </c>
      <c r="M8" s="6"/>
    </row>
    <row r="9" spans="1:13" s="3" customFormat="1" ht="30" customHeight="1" x14ac:dyDescent="0.2">
      <c r="A9" s="17" t="s">
        <v>9</v>
      </c>
      <c r="B9" s="44" t="s">
        <v>26</v>
      </c>
      <c r="C9" s="44"/>
      <c r="D9" s="44"/>
      <c r="E9" s="44"/>
      <c r="F9" s="44"/>
      <c r="G9" s="44"/>
      <c r="H9" s="44"/>
      <c r="I9" s="31">
        <v>175050</v>
      </c>
      <c r="J9" s="32">
        <v>3</v>
      </c>
      <c r="K9" s="19">
        <f>I9/I6*100</f>
        <v>5.8893534119429853</v>
      </c>
      <c r="L9" s="19">
        <f>Polska!K10</f>
        <v>8.8298096053529012</v>
      </c>
      <c r="M9" s="6"/>
    </row>
    <row r="10" spans="1:13" s="3" customFormat="1" ht="30" customHeight="1" x14ac:dyDescent="0.2">
      <c r="A10" s="17" t="s">
        <v>10</v>
      </c>
      <c r="B10" s="44" t="s">
        <v>27</v>
      </c>
      <c r="C10" s="44"/>
      <c r="D10" s="44"/>
      <c r="E10" s="44"/>
      <c r="F10" s="44"/>
      <c r="G10" s="44"/>
      <c r="H10" s="44"/>
      <c r="I10" s="31">
        <v>0</v>
      </c>
      <c r="J10" s="32">
        <v>0</v>
      </c>
      <c r="K10" s="19">
        <f>I10/I6*100</f>
        <v>0</v>
      </c>
      <c r="L10" s="19">
        <f>Polska!K11</f>
        <v>2.7281724995716563</v>
      </c>
      <c r="M10" s="6"/>
    </row>
    <row r="11" spans="1:13" s="3" customFormat="1" ht="15" customHeight="1" x14ac:dyDescent="0.2">
      <c r="A11" s="17" t="s">
        <v>11</v>
      </c>
      <c r="B11" s="44" t="s">
        <v>55</v>
      </c>
      <c r="C11" s="44"/>
      <c r="D11" s="44"/>
      <c r="E11" s="44"/>
      <c r="F11" s="44"/>
      <c r="G11" s="44"/>
      <c r="H11" s="44"/>
      <c r="I11" s="31">
        <v>790755.48</v>
      </c>
      <c r="J11" s="32">
        <v>14</v>
      </c>
      <c r="K11" s="19">
        <f>I11/I6*100</f>
        <v>26.60404732448222</v>
      </c>
      <c r="L11" s="19">
        <f>Polska!K12</f>
        <v>19.962070267272299</v>
      </c>
      <c r="M11" s="6"/>
    </row>
    <row r="12" spans="1:13" ht="30" customHeight="1" x14ac:dyDescent="0.2">
      <c r="A12" s="17" t="s">
        <v>12</v>
      </c>
      <c r="B12" s="44" t="s">
        <v>28</v>
      </c>
      <c r="C12" s="44"/>
      <c r="D12" s="44"/>
      <c r="E12" s="44"/>
      <c r="F12" s="44"/>
      <c r="G12" s="44"/>
      <c r="H12" s="44"/>
      <c r="I12" s="31">
        <v>0</v>
      </c>
      <c r="J12" s="32">
        <v>0</v>
      </c>
      <c r="K12" s="19">
        <f>I12/I6*100</f>
        <v>0</v>
      </c>
      <c r="L12" s="19">
        <f>Polska!K13</f>
        <v>1.6153756055941664</v>
      </c>
      <c r="M12" s="5"/>
    </row>
    <row r="13" spans="1:13" ht="15" customHeight="1" x14ac:dyDescent="0.2">
      <c r="A13" s="17" t="s">
        <v>13</v>
      </c>
      <c r="B13" s="44" t="s">
        <v>29</v>
      </c>
      <c r="C13" s="44"/>
      <c r="D13" s="44"/>
      <c r="E13" s="44"/>
      <c r="F13" s="44"/>
      <c r="G13" s="44"/>
      <c r="H13" s="44"/>
      <c r="I13" s="31">
        <v>0</v>
      </c>
      <c r="J13" s="32">
        <v>0</v>
      </c>
      <c r="K13" s="19">
        <f>I13/I6*100</f>
        <v>0</v>
      </c>
      <c r="L13" s="19">
        <f>Polska!K14</f>
        <v>0</v>
      </c>
      <c r="M13" s="5"/>
    </row>
    <row r="14" spans="1:13" ht="15" customHeight="1" x14ac:dyDescent="0.2">
      <c r="A14" s="17" t="s">
        <v>14</v>
      </c>
      <c r="B14" s="44" t="s">
        <v>30</v>
      </c>
      <c r="C14" s="44"/>
      <c r="D14" s="44"/>
      <c r="E14" s="44"/>
      <c r="F14" s="44"/>
      <c r="G14" s="44"/>
      <c r="H14" s="44"/>
      <c r="I14" s="31">
        <v>0</v>
      </c>
      <c r="J14" s="32">
        <v>0</v>
      </c>
      <c r="K14" s="19">
        <f>I14/I6*100</f>
        <v>0</v>
      </c>
      <c r="L14" s="19">
        <f>Polska!K15</f>
        <v>0</v>
      </c>
      <c r="M14" s="5"/>
    </row>
    <row r="15" spans="1:13" ht="30" customHeight="1" x14ac:dyDescent="0.2">
      <c r="A15" s="17" t="s">
        <v>15</v>
      </c>
      <c r="B15" s="44" t="s">
        <v>31</v>
      </c>
      <c r="C15" s="44"/>
      <c r="D15" s="44"/>
      <c r="E15" s="44"/>
      <c r="F15" s="44"/>
      <c r="G15" s="44"/>
      <c r="H15" s="44"/>
      <c r="I15" s="31">
        <v>0</v>
      </c>
      <c r="J15" s="32">
        <v>0</v>
      </c>
      <c r="K15" s="19">
        <f>I15/I6*100</f>
        <v>0</v>
      </c>
      <c r="L15" s="19">
        <f>Polska!K16</f>
        <v>0.28478355270609873</v>
      </c>
      <c r="M15" s="5"/>
    </row>
    <row r="16" spans="1:13" ht="30" customHeight="1" x14ac:dyDescent="0.2">
      <c r="A16" s="17" t="s">
        <v>16</v>
      </c>
      <c r="B16" s="44" t="s">
        <v>32</v>
      </c>
      <c r="C16" s="44"/>
      <c r="D16" s="44"/>
      <c r="E16" s="44"/>
      <c r="F16" s="44"/>
      <c r="G16" s="44"/>
      <c r="H16" s="44"/>
      <c r="I16" s="31">
        <v>1180588.01</v>
      </c>
      <c r="J16" s="32">
        <v>44</v>
      </c>
      <c r="K16" s="19">
        <f>I16/I6*100</f>
        <v>39.71950885342747</v>
      </c>
      <c r="L16" s="19">
        <f>Polska!K17</f>
        <v>26.653371958088684</v>
      </c>
      <c r="M16" s="5"/>
    </row>
    <row r="17" spans="1:13" ht="30" customHeight="1" x14ac:dyDescent="0.2">
      <c r="A17" s="17" t="s">
        <v>17</v>
      </c>
      <c r="B17" s="44" t="s">
        <v>33</v>
      </c>
      <c r="C17" s="44"/>
      <c r="D17" s="44"/>
      <c r="E17" s="44"/>
      <c r="F17" s="44"/>
      <c r="G17" s="44"/>
      <c r="H17" s="44"/>
      <c r="I17" s="31">
        <v>0</v>
      </c>
      <c r="J17" s="32">
        <v>0</v>
      </c>
      <c r="K17" s="19">
        <f>I17/I6*100</f>
        <v>0</v>
      </c>
      <c r="L17" s="19">
        <f>Polska!K18</f>
        <v>3.7059107838676586</v>
      </c>
      <c r="M17" s="5"/>
    </row>
    <row r="18" spans="1:13" ht="30" customHeight="1" x14ac:dyDescent="0.2">
      <c r="A18" s="17" t="s">
        <v>18</v>
      </c>
      <c r="B18" s="45" t="s">
        <v>34</v>
      </c>
      <c r="C18" s="45"/>
      <c r="D18" s="45"/>
      <c r="E18" s="45"/>
      <c r="F18" s="45"/>
      <c r="G18" s="45"/>
      <c r="H18" s="45"/>
      <c r="I18" s="31">
        <v>0</v>
      </c>
      <c r="J18" s="32">
        <v>0</v>
      </c>
      <c r="K18" s="19">
        <f>I18/I6*100</f>
        <v>0</v>
      </c>
      <c r="L18" s="19">
        <f>Polska!K19</f>
        <v>2.1221934187561962</v>
      </c>
      <c r="M18" s="5"/>
    </row>
    <row r="19" spans="1:13" ht="30" customHeight="1" x14ac:dyDescent="0.2">
      <c r="A19" s="17" t="s">
        <v>19</v>
      </c>
      <c r="B19" s="44" t="s">
        <v>35</v>
      </c>
      <c r="C19" s="44"/>
      <c r="D19" s="44"/>
      <c r="E19" s="44"/>
      <c r="F19" s="44"/>
      <c r="G19" s="44"/>
      <c r="H19" s="44"/>
      <c r="I19" s="31">
        <v>0</v>
      </c>
      <c r="J19" s="32">
        <v>0</v>
      </c>
      <c r="K19" s="19">
        <f>I19/I6*100</f>
        <v>0</v>
      </c>
      <c r="L19" s="19">
        <f>Polska!K20</f>
        <v>2.9452830468673685</v>
      </c>
      <c r="M19" s="5"/>
    </row>
    <row r="20" spans="1:13" ht="30" customHeight="1" x14ac:dyDescent="0.2">
      <c r="A20" s="17" t="s">
        <v>20</v>
      </c>
      <c r="B20" s="44" t="s">
        <v>36</v>
      </c>
      <c r="C20" s="44"/>
      <c r="D20" s="44"/>
      <c r="E20" s="44"/>
      <c r="F20" s="44"/>
      <c r="G20" s="44"/>
      <c r="H20" s="44"/>
      <c r="I20" s="31">
        <v>41500</v>
      </c>
      <c r="J20" s="32">
        <v>1</v>
      </c>
      <c r="K20" s="19">
        <f>I20/I6*100</f>
        <v>1.3962191750678885</v>
      </c>
      <c r="L20" s="19">
        <f>Polska!K21</f>
        <v>8.5114176305460152</v>
      </c>
      <c r="M20" s="5"/>
    </row>
    <row r="21" spans="1:13" s="3" customFormat="1" ht="15" customHeight="1" x14ac:dyDescent="0.2">
      <c r="A21" s="9">
        <v>4</v>
      </c>
      <c r="B21" s="46" t="s">
        <v>3</v>
      </c>
      <c r="C21" s="46"/>
      <c r="D21" s="46"/>
      <c r="E21" s="46"/>
      <c r="F21" s="46"/>
      <c r="G21" s="46"/>
      <c r="H21" s="46"/>
      <c r="I21" s="12">
        <f>I4+I5+I6</f>
        <v>48859079.160000004</v>
      </c>
      <c r="J21" s="20" t="s">
        <v>2</v>
      </c>
      <c r="K21" s="21">
        <f>I21/I$21*100</f>
        <v>100</v>
      </c>
      <c r="L21" s="22" t="s">
        <v>2</v>
      </c>
    </row>
    <row r="22" spans="1:13" ht="15" customHeight="1" x14ac:dyDescent="0.2">
      <c r="A22" s="23">
        <v>5</v>
      </c>
      <c r="B22" s="37" t="s">
        <v>37</v>
      </c>
      <c r="C22" s="38"/>
      <c r="D22" s="38"/>
      <c r="E22" s="38"/>
      <c r="F22" s="38"/>
      <c r="G22" s="38"/>
      <c r="H22" s="39"/>
      <c r="I22" s="24">
        <v>49673679</v>
      </c>
      <c r="J22" s="25" t="s">
        <v>6</v>
      </c>
      <c r="K22" s="40">
        <f>I21/I22*100</f>
        <v>98.360097628363718</v>
      </c>
      <c r="L22" s="41"/>
    </row>
    <row r="23" spans="1:13" ht="65.45" customHeight="1" x14ac:dyDescent="0.2">
      <c r="A23" s="28"/>
      <c r="B23" s="26" t="s">
        <v>65</v>
      </c>
      <c r="C23" s="29"/>
      <c r="D23" s="42" t="s">
        <v>60</v>
      </c>
      <c r="E23" s="43"/>
      <c r="F23" s="43"/>
      <c r="G23" s="30"/>
      <c r="H23" s="26" t="s">
        <v>61</v>
      </c>
      <c r="I23" s="27"/>
      <c r="J23" s="27"/>
      <c r="K23" s="27"/>
      <c r="L23" s="27"/>
    </row>
    <row r="24" spans="1:13" ht="15.75" x14ac:dyDescent="0.2">
      <c r="A24" s="27"/>
      <c r="B24" s="43" t="s">
        <v>38</v>
      </c>
      <c r="C24" s="43"/>
      <c r="D24" s="43"/>
      <c r="E24" s="43"/>
      <c r="F24" s="43"/>
      <c r="G24" s="43"/>
      <c r="H24" s="43"/>
      <c r="I24" s="27"/>
      <c r="J24" s="27"/>
      <c r="K24" s="27"/>
      <c r="L24" s="27"/>
    </row>
    <row r="25" spans="1:13" ht="15.75" x14ac:dyDescent="0.2">
      <c r="A25" s="27"/>
      <c r="B25" s="27" t="s">
        <v>68</v>
      </c>
      <c r="C25" s="26"/>
      <c r="D25" s="26"/>
      <c r="E25" s="26"/>
      <c r="F25" s="26"/>
      <c r="G25" s="26"/>
      <c r="H25" s="26"/>
      <c r="I25" s="27"/>
      <c r="J25" s="27"/>
      <c r="K25" s="27"/>
      <c r="L25" s="27"/>
    </row>
    <row r="26" spans="1:13" x14ac:dyDescent="0.2">
      <c r="B26" s="1"/>
      <c r="C26" s="1"/>
      <c r="D26" s="1"/>
      <c r="E26" s="1"/>
      <c r="F26" s="1"/>
      <c r="G26" s="1"/>
      <c r="H26" s="1"/>
    </row>
    <row r="27" spans="1:13" x14ac:dyDescent="0.2">
      <c r="B27" s="1"/>
      <c r="C27" s="1"/>
      <c r="D27" s="1"/>
      <c r="E27" s="1"/>
      <c r="F27" s="1"/>
      <c r="G27" s="1"/>
      <c r="H27" s="1"/>
    </row>
    <row r="28" spans="1:13" x14ac:dyDescent="0.2">
      <c r="B28" s="1"/>
      <c r="C28" s="1"/>
      <c r="D28" s="1"/>
      <c r="E28" s="1"/>
      <c r="F28" s="1"/>
      <c r="G28" s="1"/>
      <c r="H28" s="1"/>
    </row>
    <row r="29" spans="1:13" x14ac:dyDescent="0.2">
      <c r="B29" s="1"/>
      <c r="C29" s="1"/>
      <c r="D29" s="1"/>
      <c r="E29" s="1"/>
      <c r="F29" s="1"/>
      <c r="G29" s="1"/>
      <c r="H29" s="1"/>
    </row>
    <row r="30" spans="1:13" x14ac:dyDescent="0.2">
      <c r="B30" s="1"/>
      <c r="C30" s="1"/>
      <c r="D30" s="1"/>
      <c r="E30" s="1"/>
      <c r="F30" s="1"/>
      <c r="G30" s="1"/>
      <c r="H30" s="1"/>
    </row>
    <row r="31" spans="1:13" x14ac:dyDescent="0.2">
      <c r="B31" s="1"/>
      <c r="C31" s="1"/>
      <c r="D31" s="1"/>
      <c r="E31" s="1"/>
      <c r="F31" s="1"/>
      <c r="G31" s="1"/>
      <c r="H31" s="1"/>
    </row>
    <row r="32" spans="1:13" x14ac:dyDescent="0.2">
      <c r="B32" s="1"/>
      <c r="C32" s="1"/>
      <c r="D32" s="1"/>
      <c r="E32" s="1"/>
      <c r="F32" s="1"/>
      <c r="G32" s="1"/>
      <c r="H32" s="1"/>
    </row>
    <row r="33" s="1" customFormat="1" x14ac:dyDescent="0.2"/>
    <row r="34" s="1" customFormat="1" x14ac:dyDescent="0.2"/>
    <row r="35" s="1" customFormat="1" x14ac:dyDescent="0.2"/>
    <row r="36" s="1" customFormat="1" x14ac:dyDescent="0.2"/>
    <row r="37" s="1" customFormat="1" x14ac:dyDescent="0.2"/>
    <row r="38" s="1" customFormat="1" x14ac:dyDescent="0.2"/>
    <row r="39" s="1" customFormat="1" x14ac:dyDescent="0.2"/>
    <row r="40" s="1" customFormat="1" x14ac:dyDescent="0.2"/>
    <row r="41" s="1" customFormat="1" x14ac:dyDescent="0.2"/>
    <row r="42" s="1" customFormat="1" x14ac:dyDescent="0.2"/>
    <row r="43" s="1" customFormat="1" x14ac:dyDescent="0.2"/>
    <row r="44" s="1" customFormat="1" x14ac:dyDescent="0.2"/>
    <row r="45" s="1" customFormat="1" x14ac:dyDescent="0.2"/>
    <row r="46" s="1" customFormat="1" x14ac:dyDescent="0.2"/>
    <row r="47" s="1" customFormat="1" x14ac:dyDescent="0.2"/>
    <row r="48" s="1" customFormat="1" x14ac:dyDescent="0.2"/>
    <row r="49" spans="2:8" x14ac:dyDescent="0.2">
      <c r="B49" s="1"/>
      <c r="C49" s="1"/>
      <c r="D49" s="1"/>
      <c r="E49" s="1"/>
      <c r="F49" s="1"/>
      <c r="G49" s="1"/>
      <c r="H49" s="1"/>
    </row>
    <row r="50" spans="2:8" x14ac:dyDescent="0.2">
      <c r="B50" s="1"/>
      <c r="C50" s="1"/>
      <c r="D50" s="1"/>
      <c r="E50" s="1"/>
      <c r="F50" s="1"/>
      <c r="G50" s="1"/>
      <c r="H50" s="1"/>
    </row>
    <row r="51" spans="2:8" x14ac:dyDescent="0.2">
      <c r="B51" s="1"/>
      <c r="C51" s="1"/>
      <c r="D51" s="1"/>
      <c r="E51" s="1"/>
      <c r="F51" s="1"/>
      <c r="G51" s="1"/>
      <c r="H51" s="1"/>
    </row>
    <row r="52" spans="2:8" x14ac:dyDescent="0.2">
      <c r="B52" s="1"/>
      <c r="C52" s="1"/>
      <c r="D52" s="1"/>
      <c r="E52" s="1"/>
      <c r="F52" s="1"/>
      <c r="G52" s="1"/>
      <c r="H52" s="1"/>
    </row>
    <row r="53" spans="2:8" x14ac:dyDescent="0.2">
      <c r="B53" s="1"/>
      <c r="C53" s="1"/>
      <c r="D53" s="1"/>
      <c r="E53" s="1"/>
      <c r="F53" s="1"/>
      <c r="G53" s="1"/>
      <c r="H53" s="1"/>
    </row>
    <row r="54" spans="2:8" x14ac:dyDescent="0.2">
      <c r="B54" s="1"/>
      <c r="C54" s="1"/>
      <c r="D54" s="1"/>
      <c r="E54" s="1"/>
      <c r="F54" s="1"/>
      <c r="G54" s="1"/>
      <c r="H54" s="1"/>
    </row>
    <row r="55" spans="2:8" x14ac:dyDescent="0.2">
      <c r="B55" s="1"/>
      <c r="C55" s="1"/>
      <c r="D55" s="1"/>
      <c r="E55" s="1"/>
      <c r="F55" s="1"/>
      <c r="G55" s="1"/>
      <c r="H55" s="1"/>
    </row>
    <row r="56" spans="2:8" x14ac:dyDescent="0.2">
      <c r="B56" s="1"/>
      <c r="C56" s="1"/>
      <c r="D56" s="1"/>
      <c r="E56" s="1"/>
      <c r="F56" s="1"/>
      <c r="G56" s="1"/>
      <c r="H56" s="1"/>
    </row>
    <row r="57" spans="2:8" x14ac:dyDescent="0.2">
      <c r="B57" s="1"/>
      <c r="C57" s="1"/>
      <c r="D57" s="1"/>
      <c r="E57" s="1"/>
      <c r="F57" s="1"/>
      <c r="G57" s="1"/>
      <c r="H57" s="1"/>
    </row>
    <row r="58" spans="2:8" x14ac:dyDescent="0.2">
      <c r="B58" s="1"/>
      <c r="C58" s="1"/>
      <c r="D58" s="1"/>
      <c r="E58" s="1"/>
      <c r="F58" s="1"/>
      <c r="G58" s="1"/>
      <c r="H58" s="1"/>
    </row>
    <row r="59" spans="2:8" x14ac:dyDescent="0.2">
      <c r="B59" s="1"/>
      <c r="C59" s="1"/>
      <c r="D59" s="1"/>
      <c r="E59" s="1"/>
      <c r="F59" s="1"/>
      <c r="G59" s="1"/>
      <c r="H59" s="1"/>
    </row>
    <row r="60" spans="2:8" x14ac:dyDescent="0.2">
      <c r="B60" s="1"/>
      <c r="C60" s="1"/>
      <c r="D60" s="1"/>
      <c r="E60" s="1"/>
      <c r="F60" s="1"/>
      <c r="G60" s="1"/>
      <c r="H60" s="1"/>
    </row>
    <row r="61" spans="2:8" x14ac:dyDescent="0.2">
      <c r="B61" s="1"/>
      <c r="C61" s="1"/>
      <c r="D61" s="1"/>
      <c r="E61" s="1"/>
      <c r="F61" s="1"/>
      <c r="G61" s="1"/>
      <c r="H61" s="1"/>
    </row>
    <row r="62" spans="2:8" x14ac:dyDescent="0.2"/>
    <row r="63" spans="2:8" x14ac:dyDescent="0.2"/>
    <row r="64" spans="2:8" x14ac:dyDescent="0.2"/>
    <row r="65" x14ac:dyDescent="0.2"/>
    <row r="66" x14ac:dyDescent="0.2"/>
    <row r="67" x14ac:dyDescent="0.2"/>
    <row r="68" x14ac:dyDescent="0.2"/>
  </sheetData>
  <mergeCells count="27">
    <mergeCell ref="A1:L1"/>
    <mergeCell ref="A2:A3"/>
    <mergeCell ref="B2:H3"/>
    <mergeCell ref="I2:K2"/>
    <mergeCell ref="L2:L3"/>
    <mergeCell ref="B15:H15"/>
    <mergeCell ref="B4:H4"/>
    <mergeCell ref="B5:H5"/>
    <mergeCell ref="B6:H6"/>
    <mergeCell ref="B7:H7"/>
    <mergeCell ref="B8:H8"/>
    <mergeCell ref="B9:H9"/>
    <mergeCell ref="B10:H10"/>
    <mergeCell ref="B11:H11"/>
    <mergeCell ref="B12:H12"/>
    <mergeCell ref="B13:H13"/>
    <mergeCell ref="B14:H14"/>
    <mergeCell ref="B22:H22"/>
    <mergeCell ref="K22:L22"/>
    <mergeCell ref="D23:F23"/>
    <mergeCell ref="B24:H24"/>
    <mergeCell ref="B16:H16"/>
    <mergeCell ref="B17:H17"/>
    <mergeCell ref="B18:H18"/>
    <mergeCell ref="B19:H19"/>
    <mergeCell ref="B20:H20"/>
    <mergeCell ref="B21:H21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M68"/>
  <sheetViews>
    <sheetView workbookViewId="0">
      <selection activeCell="V10" sqref="V10"/>
    </sheetView>
  </sheetViews>
  <sheetFormatPr defaultColWidth="0" defaultRowHeight="12.75" zeroHeight="1" x14ac:dyDescent="0.2"/>
  <cols>
    <col min="1" max="1" width="4.28515625" style="1" bestFit="1" customWidth="1"/>
    <col min="2" max="2" width="13.85546875" style="4" customWidth="1"/>
    <col min="3" max="3" width="2.7109375" style="4" customWidth="1"/>
    <col min="4" max="4" width="7.7109375" style="4" customWidth="1"/>
    <col min="5" max="5" width="2.7109375" style="4" customWidth="1"/>
    <col min="6" max="6" width="7.28515625" style="4" customWidth="1"/>
    <col min="7" max="7" width="2.7109375" style="4" customWidth="1"/>
    <col min="8" max="8" width="51.28515625" style="4" customWidth="1"/>
    <col min="9" max="9" width="11" style="1" customWidth="1"/>
    <col min="10" max="10" width="7.5703125" style="1" customWidth="1"/>
    <col min="11" max="11" width="9.42578125" style="1" customWidth="1"/>
    <col min="12" max="12" width="8.5703125" style="1" customWidth="1"/>
    <col min="13" max="13" width="10.140625" style="1" customWidth="1"/>
    <col min="14" max="16381" width="9.140625" style="1" customWidth="1"/>
    <col min="16382" max="16382" width="3.28515625" style="1" customWidth="1"/>
    <col min="16383" max="16383" width="8.85546875" style="1" customWidth="1"/>
    <col min="16384" max="16384" width="8.42578125" style="1" customWidth="1"/>
  </cols>
  <sheetData>
    <row r="1" spans="1:13" ht="40.9" customHeight="1" x14ac:dyDescent="0.2">
      <c r="A1" s="47" t="str">
        <f>CONCATENATE(lista!B19,lista!B2,lista!B20)</f>
        <v>Struktura wydatków województwa dolnośląskiego na rehabilitację zawodową i społeczną osób niepełnosprawnych ze środków PFRON w 2025 roku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3" ht="15.95" customHeight="1" x14ac:dyDescent="0.2">
      <c r="A2" s="48" t="s">
        <v>5</v>
      </c>
      <c r="B2" s="50" t="s">
        <v>0</v>
      </c>
      <c r="C2" s="49"/>
      <c r="D2" s="49"/>
      <c r="E2" s="49"/>
      <c r="F2" s="49"/>
      <c r="G2" s="49"/>
      <c r="H2" s="49"/>
      <c r="I2" s="48" t="s">
        <v>58</v>
      </c>
      <c r="J2" s="48"/>
      <c r="K2" s="48"/>
      <c r="L2" s="50" t="s">
        <v>59</v>
      </c>
    </row>
    <row r="3" spans="1:13" s="2" customFormat="1" ht="33" customHeight="1" x14ac:dyDescent="0.2">
      <c r="A3" s="49"/>
      <c r="B3" s="49"/>
      <c r="C3" s="49"/>
      <c r="D3" s="49"/>
      <c r="E3" s="49"/>
      <c r="F3" s="49"/>
      <c r="G3" s="49"/>
      <c r="H3" s="49"/>
      <c r="I3" s="11" t="s">
        <v>56</v>
      </c>
      <c r="J3" s="11" t="s">
        <v>1</v>
      </c>
      <c r="K3" s="10" t="s">
        <v>4</v>
      </c>
      <c r="L3" s="50"/>
    </row>
    <row r="4" spans="1:13" s="2" customFormat="1" ht="15" customHeight="1" x14ac:dyDescent="0.2">
      <c r="A4" s="9">
        <f t="shared" ref="A4:A6" si="0">A3+1</f>
        <v>1</v>
      </c>
      <c r="B4" s="46" t="s">
        <v>23</v>
      </c>
      <c r="C4" s="46"/>
      <c r="D4" s="46"/>
      <c r="E4" s="46"/>
      <c r="F4" s="46"/>
      <c r="G4" s="46"/>
      <c r="H4" s="46"/>
      <c r="I4" s="12">
        <v>18732000</v>
      </c>
      <c r="J4" s="13">
        <v>11</v>
      </c>
      <c r="K4" s="14">
        <f>I4/I21*100</f>
        <v>80.504256209785865</v>
      </c>
      <c r="L4" s="14">
        <f>Polska!K5</f>
        <v>69.941325917816528</v>
      </c>
    </row>
    <row r="5" spans="1:13" s="2" customFormat="1" ht="30" customHeight="1" x14ac:dyDescent="0.2">
      <c r="A5" s="9">
        <f t="shared" si="0"/>
        <v>2</v>
      </c>
      <c r="B5" s="46" t="s">
        <v>69</v>
      </c>
      <c r="C5" s="46"/>
      <c r="D5" s="46"/>
      <c r="E5" s="46"/>
      <c r="F5" s="46"/>
      <c r="G5" s="46"/>
      <c r="H5" s="46"/>
      <c r="I5" s="12">
        <v>3328427.32</v>
      </c>
      <c r="J5" s="15">
        <v>4</v>
      </c>
      <c r="K5" s="14">
        <f>I5/I21*100</f>
        <v>14.304535860822707</v>
      </c>
      <c r="L5" s="14">
        <f>Polska!K6</f>
        <v>20.731095001365304</v>
      </c>
    </row>
    <row r="6" spans="1:13" s="2" customFormat="1" ht="15" customHeight="1" x14ac:dyDescent="0.2">
      <c r="A6" s="9">
        <f t="shared" si="0"/>
        <v>3</v>
      </c>
      <c r="B6" s="46" t="s">
        <v>22</v>
      </c>
      <c r="C6" s="46"/>
      <c r="D6" s="46"/>
      <c r="E6" s="46"/>
      <c r="F6" s="46"/>
      <c r="G6" s="46"/>
      <c r="H6" s="46"/>
      <c r="I6" s="12">
        <f>SUM(I7:I20)</f>
        <v>1207907.6500000001</v>
      </c>
      <c r="J6" s="16">
        <f>SUM(J7:J20)</f>
        <v>35</v>
      </c>
      <c r="K6" s="14">
        <f>I6/I21*100</f>
        <v>5.1912079293914353</v>
      </c>
      <c r="L6" s="14">
        <f>Polska!K7</f>
        <v>9.3275790808181682</v>
      </c>
    </row>
    <row r="7" spans="1:13" ht="15" customHeight="1" x14ac:dyDescent="0.2">
      <c r="A7" s="17" t="s">
        <v>7</v>
      </c>
      <c r="B7" s="44" t="s">
        <v>21</v>
      </c>
      <c r="C7" s="44"/>
      <c r="D7" s="44"/>
      <c r="E7" s="44"/>
      <c r="F7" s="44"/>
      <c r="G7" s="44"/>
      <c r="H7" s="44"/>
      <c r="I7" s="31">
        <v>225306.72</v>
      </c>
      <c r="J7" s="32">
        <v>5</v>
      </c>
      <c r="K7" s="19">
        <f>I7/I6*100</f>
        <v>18.652644513013886</v>
      </c>
      <c r="L7" s="19">
        <f>Polska!K8</f>
        <v>10.196076575454525</v>
      </c>
      <c r="M7" s="5"/>
    </row>
    <row r="8" spans="1:13" s="3" customFormat="1" ht="30" customHeight="1" x14ac:dyDescent="0.2">
      <c r="A8" s="17" t="s">
        <v>8</v>
      </c>
      <c r="B8" s="44" t="s">
        <v>25</v>
      </c>
      <c r="C8" s="44"/>
      <c r="D8" s="44"/>
      <c r="E8" s="44"/>
      <c r="F8" s="44"/>
      <c r="G8" s="44"/>
      <c r="H8" s="44"/>
      <c r="I8" s="31">
        <v>125298.4</v>
      </c>
      <c r="J8" s="32">
        <v>6</v>
      </c>
      <c r="K8" s="19">
        <f>I8/I6*100</f>
        <v>10.373177121611903</v>
      </c>
      <c r="L8" s="19">
        <f>Polska!K9</f>
        <v>12.445535055922443</v>
      </c>
      <c r="M8" s="6"/>
    </row>
    <row r="9" spans="1:13" s="3" customFormat="1" ht="30" customHeight="1" x14ac:dyDescent="0.2">
      <c r="A9" s="17" t="s">
        <v>9</v>
      </c>
      <c r="B9" s="44" t="s">
        <v>26</v>
      </c>
      <c r="C9" s="44"/>
      <c r="D9" s="44"/>
      <c r="E9" s="44"/>
      <c r="F9" s="44"/>
      <c r="G9" s="44"/>
      <c r="H9" s="44"/>
      <c r="I9" s="31">
        <v>109985.36</v>
      </c>
      <c r="J9" s="32">
        <v>3</v>
      </c>
      <c r="K9" s="19">
        <f>I9/I6*100</f>
        <v>9.1054444435383761</v>
      </c>
      <c r="L9" s="19">
        <f>Polska!K10</f>
        <v>8.8298096053529012</v>
      </c>
      <c r="M9" s="6"/>
    </row>
    <row r="10" spans="1:13" s="3" customFormat="1" ht="30" customHeight="1" x14ac:dyDescent="0.2">
      <c r="A10" s="17" t="s">
        <v>10</v>
      </c>
      <c r="B10" s="44" t="s">
        <v>27</v>
      </c>
      <c r="C10" s="44"/>
      <c r="D10" s="44"/>
      <c r="E10" s="44"/>
      <c r="F10" s="44"/>
      <c r="G10" s="44"/>
      <c r="H10" s="44"/>
      <c r="I10" s="31">
        <v>0</v>
      </c>
      <c r="J10" s="32">
        <v>0</v>
      </c>
      <c r="K10" s="19">
        <f>I10/I6*100</f>
        <v>0</v>
      </c>
      <c r="L10" s="19">
        <f>Polska!K11</f>
        <v>2.7281724995716563</v>
      </c>
      <c r="M10" s="6"/>
    </row>
    <row r="11" spans="1:13" s="3" customFormat="1" ht="15" customHeight="1" x14ac:dyDescent="0.2">
      <c r="A11" s="17" t="s">
        <v>11</v>
      </c>
      <c r="B11" s="44" t="s">
        <v>55</v>
      </c>
      <c r="C11" s="44"/>
      <c r="D11" s="44"/>
      <c r="E11" s="44"/>
      <c r="F11" s="44"/>
      <c r="G11" s="44"/>
      <c r="H11" s="44"/>
      <c r="I11" s="31">
        <v>512640.68</v>
      </c>
      <c r="J11" s="32">
        <v>13</v>
      </c>
      <c r="K11" s="19">
        <f>I11/I6*100</f>
        <v>42.440386895471683</v>
      </c>
      <c r="L11" s="19">
        <f>Polska!K12</f>
        <v>19.962070267272299</v>
      </c>
      <c r="M11" s="6"/>
    </row>
    <row r="12" spans="1:13" ht="30" customHeight="1" x14ac:dyDescent="0.2">
      <c r="A12" s="17" t="s">
        <v>12</v>
      </c>
      <c r="B12" s="44" t="s">
        <v>28</v>
      </c>
      <c r="C12" s="44"/>
      <c r="D12" s="44"/>
      <c r="E12" s="44"/>
      <c r="F12" s="44"/>
      <c r="G12" s="44"/>
      <c r="H12" s="44"/>
      <c r="I12" s="31">
        <v>0</v>
      </c>
      <c r="J12" s="32">
        <v>0</v>
      </c>
      <c r="K12" s="19">
        <f>I12/I6*100</f>
        <v>0</v>
      </c>
      <c r="L12" s="19">
        <f>Polska!K13</f>
        <v>1.6153756055941664</v>
      </c>
      <c r="M12" s="5"/>
    </row>
    <row r="13" spans="1:13" ht="15" customHeight="1" x14ac:dyDescent="0.2">
      <c r="A13" s="17" t="s">
        <v>13</v>
      </c>
      <c r="B13" s="44" t="s">
        <v>29</v>
      </c>
      <c r="C13" s="44"/>
      <c r="D13" s="44"/>
      <c r="E13" s="44"/>
      <c r="F13" s="44"/>
      <c r="G13" s="44"/>
      <c r="H13" s="44"/>
      <c r="I13" s="31">
        <v>0</v>
      </c>
      <c r="J13" s="32">
        <v>0</v>
      </c>
      <c r="K13" s="19">
        <f>I13/I6*100</f>
        <v>0</v>
      </c>
      <c r="L13" s="19">
        <f>Polska!K14</f>
        <v>0</v>
      </c>
      <c r="M13" s="5"/>
    </row>
    <row r="14" spans="1:13" ht="15" customHeight="1" x14ac:dyDescent="0.2">
      <c r="A14" s="17" t="s">
        <v>14</v>
      </c>
      <c r="B14" s="44" t="s">
        <v>30</v>
      </c>
      <c r="C14" s="44"/>
      <c r="D14" s="44"/>
      <c r="E14" s="44"/>
      <c r="F14" s="44"/>
      <c r="G14" s="44"/>
      <c r="H14" s="44"/>
      <c r="I14" s="31">
        <v>0</v>
      </c>
      <c r="J14" s="32">
        <v>0</v>
      </c>
      <c r="K14" s="19">
        <f>I14/I6*100</f>
        <v>0</v>
      </c>
      <c r="L14" s="19">
        <f>Polska!K15</f>
        <v>0</v>
      </c>
      <c r="M14" s="5"/>
    </row>
    <row r="15" spans="1:13" ht="30" customHeight="1" x14ac:dyDescent="0.2">
      <c r="A15" s="17" t="s">
        <v>15</v>
      </c>
      <c r="B15" s="44" t="s">
        <v>31</v>
      </c>
      <c r="C15" s="44"/>
      <c r="D15" s="44"/>
      <c r="E15" s="44"/>
      <c r="F15" s="44"/>
      <c r="G15" s="44"/>
      <c r="H15" s="44"/>
      <c r="I15" s="31">
        <v>30416.68</v>
      </c>
      <c r="J15" s="32">
        <v>1</v>
      </c>
      <c r="K15" s="19">
        <f>I15/I6*100</f>
        <v>2.5181295937648875</v>
      </c>
      <c r="L15" s="19">
        <f>Polska!K16</f>
        <v>0.28478355270609873</v>
      </c>
      <c r="M15" s="5"/>
    </row>
    <row r="16" spans="1:13" ht="30" customHeight="1" x14ac:dyDescent="0.2">
      <c r="A16" s="17" t="s">
        <v>16</v>
      </c>
      <c r="B16" s="44" t="s">
        <v>32</v>
      </c>
      <c r="C16" s="44"/>
      <c r="D16" s="44"/>
      <c r="E16" s="44"/>
      <c r="F16" s="44"/>
      <c r="G16" s="44"/>
      <c r="H16" s="44"/>
      <c r="I16" s="31">
        <v>30523.360000000001</v>
      </c>
      <c r="J16" s="32">
        <v>2</v>
      </c>
      <c r="K16" s="19">
        <f>I16/I6*100</f>
        <v>2.5269613947721909</v>
      </c>
      <c r="L16" s="19">
        <f>Polska!K17</f>
        <v>26.653371958088684</v>
      </c>
      <c r="M16" s="5"/>
    </row>
    <row r="17" spans="1:13" ht="30" customHeight="1" x14ac:dyDescent="0.2">
      <c r="A17" s="17" t="s">
        <v>17</v>
      </c>
      <c r="B17" s="44" t="s">
        <v>33</v>
      </c>
      <c r="C17" s="44"/>
      <c r="D17" s="44"/>
      <c r="E17" s="44"/>
      <c r="F17" s="44"/>
      <c r="G17" s="44"/>
      <c r="H17" s="44"/>
      <c r="I17" s="31">
        <v>73571.360000000001</v>
      </c>
      <c r="J17" s="32">
        <v>2</v>
      </c>
      <c r="K17" s="19">
        <f>I17/I6*100</f>
        <v>6.0908100052185272</v>
      </c>
      <c r="L17" s="19">
        <f>Polska!K18</f>
        <v>3.7059107838676586</v>
      </c>
      <c r="M17" s="5"/>
    </row>
    <row r="18" spans="1:13" ht="30" customHeight="1" x14ac:dyDescent="0.2">
      <c r="A18" s="17" t="s">
        <v>18</v>
      </c>
      <c r="B18" s="45" t="s">
        <v>34</v>
      </c>
      <c r="C18" s="45"/>
      <c r="D18" s="45"/>
      <c r="E18" s="45"/>
      <c r="F18" s="45"/>
      <c r="G18" s="45"/>
      <c r="H18" s="45"/>
      <c r="I18" s="31">
        <v>100165.09</v>
      </c>
      <c r="J18" s="32">
        <v>3</v>
      </c>
      <c r="K18" s="19">
        <f>I18/I6*100</f>
        <v>8.2924460326085345</v>
      </c>
      <c r="L18" s="19">
        <f>Polska!K19</f>
        <v>2.1221934187561962</v>
      </c>
      <c r="M18" s="5"/>
    </row>
    <row r="19" spans="1:13" ht="30" customHeight="1" x14ac:dyDescent="0.2">
      <c r="A19" s="17" t="s">
        <v>19</v>
      </c>
      <c r="B19" s="44" t="s">
        <v>35</v>
      </c>
      <c r="C19" s="44"/>
      <c r="D19" s="44"/>
      <c r="E19" s="44"/>
      <c r="F19" s="44"/>
      <c r="G19" s="44"/>
      <c r="H19" s="44"/>
      <c r="I19" s="31">
        <v>0</v>
      </c>
      <c r="J19" s="32">
        <v>0</v>
      </c>
      <c r="K19" s="19">
        <f>I19/I6*100</f>
        <v>0</v>
      </c>
      <c r="L19" s="19">
        <f>Polska!K20</f>
        <v>2.9452830468673685</v>
      </c>
      <c r="M19" s="5"/>
    </row>
    <row r="20" spans="1:13" ht="30" customHeight="1" x14ac:dyDescent="0.2">
      <c r="A20" s="17" t="s">
        <v>20</v>
      </c>
      <c r="B20" s="44" t="s">
        <v>36</v>
      </c>
      <c r="C20" s="44"/>
      <c r="D20" s="44"/>
      <c r="E20" s="44"/>
      <c r="F20" s="44"/>
      <c r="G20" s="44"/>
      <c r="H20" s="44"/>
      <c r="I20" s="31">
        <v>0</v>
      </c>
      <c r="J20" s="32">
        <v>0</v>
      </c>
      <c r="K20" s="19">
        <f>I20/I6*100</f>
        <v>0</v>
      </c>
      <c r="L20" s="19">
        <f>Polska!K21</f>
        <v>8.5114176305460152</v>
      </c>
      <c r="M20" s="5"/>
    </row>
    <row r="21" spans="1:13" s="3" customFormat="1" ht="15" customHeight="1" x14ac:dyDescent="0.2">
      <c r="A21" s="9">
        <v>4</v>
      </c>
      <c r="B21" s="46" t="s">
        <v>3</v>
      </c>
      <c r="C21" s="46"/>
      <c r="D21" s="46"/>
      <c r="E21" s="46"/>
      <c r="F21" s="46"/>
      <c r="G21" s="46"/>
      <c r="H21" s="46"/>
      <c r="I21" s="12">
        <f>I4+I5+I6</f>
        <v>23268334.969999999</v>
      </c>
      <c r="J21" s="20" t="s">
        <v>2</v>
      </c>
      <c r="K21" s="21">
        <f>I21/I$21*100</f>
        <v>100</v>
      </c>
      <c r="L21" s="22" t="s">
        <v>2</v>
      </c>
    </row>
    <row r="22" spans="1:13" ht="15" customHeight="1" x14ac:dyDescent="0.2">
      <c r="A22" s="23">
        <v>5</v>
      </c>
      <c r="B22" s="37" t="s">
        <v>37</v>
      </c>
      <c r="C22" s="38"/>
      <c r="D22" s="38"/>
      <c r="E22" s="38"/>
      <c r="F22" s="38"/>
      <c r="G22" s="38"/>
      <c r="H22" s="39"/>
      <c r="I22" s="24">
        <v>23308471</v>
      </c>
      <c r="J22" s="25" t="s">
        <v>6</v>
      </c>
      <c r="K22" s="40">
        <f>I21/I22*100</f>
        <v>99.827804964126557</v>
      </c>
      <c r="L22" s="41"/>
    </row>
    <row r="23" spans="1:13" ht="65.45" customHeight="1" x14ac:dyDescent="0.2">
      <c r="A23" s="28"/>
      <c r="B23" s="26" t="s">
        <v>65</v>
      </c>
      <c r="C23" s="29"/>
      <c r="D23" s="42" t="s">
        <v>60</v>
      </c>
      <c r="E23" s="43"/>
      <c r="F23" s="43"/>
      <c r="G23" s="30"/>
      <c r="H23" s="26" t="s">
        <v>61</v>
      </c>
      <c r="I23" s="27"/>
      <c r="J23" s="27"/>
      <c r="K23" s="27"/>
      <c r="L23" s="27"/>
    </row>
    <row r="24" spans="1:13" ht="15.75" x14ac:dyDescent="0.2">
      <c r="A24" s="27"/>
      <c r="B24" s="43" t="s">
        <v>38</v>
      </c>
      <c r="C24" s="43"/>
      <c r="D24" s="43"/>
      <c r="E24" s="43"/>
      <c r="F24" s="43"/>
      <c r="G24" s="43"/>
      <c r="H24" s="43"/>
      <c r="I24" s="27"/>
      <c r="J24" s="27"/>
      <c r="K24" s="27"/>
      <c r="L24" s="27"/>
    </row>
    <row r="25" spans="1:13" ht="15.75" x14ac:dyDescent="0.2">
      <c r="A25" s="27"/>
      <c r="B25" s="27" t="s">
        <v>68</v>
      </c>
      <c r="C25" s="26"/>
      <c r="D25" s="26"/>
      <c r="E25" s="26"/>
      <c r="F25" s="26"/>
      <c r="G25" s="26"/>
      <c r="H25" s="26"/>
      <c r="I25" s="27"/>
      <c r="J25" s="27"/>
      <c r="K25" s="27"/>
      <c r="L25" s="27"/>
    </row>
    <row r="26" spans="1:13" x14ac:dyDescent="0.2">
      <c r="B26" s="1"/>
      <c r="C26" s="1"/>
      <c r="D26" s="1"/>
      <c r="E26" s="1"/>
      <c r="F26" s="1"/>
      <c r="G26" s="1"/>
      <c r="H26" s="1"/>
    </row>
    <row r="27" spans="1:13" x14ac:dyDescent="0.2">
      <c r="B27" s="1"/>
      <c r="C27" s="1"/>
      <c r="D27" s="1"/>
      <c r="E27" s="1"/>
      <c r="F27" s="1"/>
      <c r="G27" s="1"/>
      <c r="H27" s="1"/>
    </row>
    <row r="28" spans="1:13" x14ac:dyDescent="0.2">
      <c r="B28" s="1"/>
      <c r="C28" s="1"/>
      <c r="D28" s="1"/>
      <c r="E28" s="1"/>
      <c r="F28" s="1"/>
      <c r="G28" s="1"/>
      <c r="H28" s="1"/>
    </row>
    <row r="29" spans="1:13" x14ac:dyDescent="0.2">
      <c r="B29" s="1"/>
      <c r="C29" s="1"/>
      <c r="D29" s="1"/>
      <c r="E29" s="1"/>
      <c r="F29" s="1"/>
      <c r="G29" s="1"/>
      <c r="H29" s="1"/>
    </row>
    <row r="30" spans="1:13" x14ac:dyDescent="0.2">
      <c r="B30" s="1"/>
      <c r="C30" s="1"/>
      <c r="D30" s="1"/>
      <c r="E30" s="1"/>
      <c r="F30" s="1"/>
      <c r="G30" s="1"/>
      <c r="H30" s="1"/>
    </row>
    <row r="31" spans="1:13" x14ac:dyDescent="0.2">
      <c r="B31" s="1"/>
      <c r="C31" s="1"/>
      <c r="D31" s="1"/>
      <c r="E31" s="1"/>
      <c r="F31" s="1"/>
      <c r="G31" s="1"/>
      <c r="H31" s="1"/>
    </row>
    <row r="32" spans="1:13" x14ac:dyDescent="0.2">
      <c r="B32" s="1"/>
      <c r="C32" s="1"/>
      <c r="D32" s="1"/>
      <c r="E32" s="1"/>
      <c r="F32" s="1"/>
      <c r="G32" s="1"/>
      <c r="H32" s="1"/>
    </row>
    <row r="33" s="1" customFormat="1" x14ac:dyDescent="0.2"/>
    <row r="34" s="1" customFormat="1" x14ac:dyDescent="0.2"/>
    <row r="35" s="1" customFormat="1" x14ac:dyDescent="0.2"/>
    <row r="36" s="1" customFormat="1" x14ac:dyDescent="0.2"/>
    <row r="37" s="1" customFormat="1" x14ac:dyDescent="0.2"/>
    <row r="38" s="1" customFormat="1" x14ac:dyDescent="0.2"/>
    <row r="39" s="1" customFormat="1" x14ac:dyDescent="0.2"/>
    <row r="40" s="1" customFormat="1" x14ac:dyDescent="0.2"/>
    <row r="41" s="1" customFormat="1" x14ac:dyDescent="0.2"/>
    <row r="42" s="1" customFormat="1" x14ac:dyDescent="0.2"/>
    <row r="43" s="1" customFormat="1" x14ac:dyDescent="0.2"/>
    <row r="44" s="1" customFormat="1" x14ac:dyDescent="0.2"/>
    <row r="45" s="1" customFormat="1" x14ac:dyDescent="0.2"/>
    <row r="46" s="1" customFormat="1" x14ac:dyDescent="0.2"/>
    <row r="47" s="1" customFormat="1" x14ac:dyDescent="0.2"/>
    <row r="48" s="1" customFormat="1" x14ac:dyDescent="0.2"/>
    <row r="49" spans="2:8" x14ac:dyDescent="0.2">
      <c r="B49" s="1"/>
      <c r="C49" s="1"/>
      <c r="D49" s="1"/>
      <c r="E49" s="1"/>
      <c r="F49" s="1"/>
      <c r="G49" s="1"/>
      <c r="H49" s="1"/>
    </row>
    <row r="50" spans="2:8" x14ac:dyDescent="0.2">
      <c r="B50" s="1"/>
      <c r="C50" s="1"/>
      <c r="D50" s="1"/>
      <c r="E50" s="1"/>
      <c r="F50" s="1"/>
      <c r="G50" s="1"/>
      <c r="H50" s="1"/>
    </row>
    <row r="51" spans="2:8" x14ac:dyDescent="0.2">
      <c r="B51" s="1"/>
      <c r="C51" s="1"/>
      <c r="D51" s="1"/>
      <c r="E51" s="1"/>
      <c r="F51" s="1"/>
      <c r="G51" s="1"/>
      <c r="H51" s="1"/>
    </row>
    <row r="52" spans="2:8" x14ac:dyDescent="0.2">
      <c r="B52" s="1"/>
      <c r="C52" s="1"/>
      <c r="D52" s="1"/>
      <c r="E52" s="1"/>
      <c r="F52" s="1"/>
      <c r="G52" s="1"/>
      <c r="H52" s="1"/>
    </row>
    <row r="53" spans="2:8" x14ac:dyDescent="0.2">
      <c r="B53" s="1"/>
      <c r="C53" s="1"/>
      <c r="D53" s="1"/>
      <c r="E53" s="1"/>
      <c r="F53" s="1"/>
      <c r="G53" s="1"/>
      <c r="H53" s="1"/>
    </row>
    <row r="54" spans="2:8" x14ac:dyDescent="0.2">
      <c r="B54" s="1"/>
      <c r="C54" s="1"/>
      <c r="D54" s="1"/>
      <c r="E54" s="1"/>
      <c r="F54" s="1"/>
      <c r="G54" s="1"/>
      <c r="H54" s="1"/>
    </row>
    <row r="55" spans="2:8" x14ac:dyDescent="0.2">
      <c r="B55" s="1"/>
      <c r="C55" s="1"/>
      <c r="D55" s="1"/>
      <c r="E55" s="1"/>
      <c r="F55" s="1"/>
      <c r="G55" s="1"/>
      <c r="H55" s="1"/>
    </row>
    <row r="56" spans="2:8" x14ac:dyDescent="0.2">
      <c r="B56" s="1"/>
      <c r="C56" s="1"/>
      <c r="D56" s="1"/>
      <c r="E56" s="1"/>
      <c r="F56" s="1"/>
      <c r="G56" s="1"/>
      <c r="H56" s="1"/>
    </row>
    <row r="57" spans="2:8" x14ac:dyDescent="0.2">
      <c r="B57" s="1"/>
      <c r="C57" s="1"/>
      <c r="D57" s="1"/>
      <c r="E57" s="1"/>
      <c r="F57" s="1"/>
      <c r="G57" s="1"/>
      <c r="H57" s="1"/>
    </row>
    <row r="58" spans="2:8" x14ac:dyDescent="0.2">
      <c r="B58" s="1"/>
      <c r="C58" s="1"/>
      <c r="D58" s="1"/>
      <c r="E58" s="1"/>
      <c r="F58" s="1"/>
      <c r="G58" s="1"/>
      <c r="H58" s="1"/>
    </row>
    <row r="59" spans="2:8" x14ac:dyDescent="0.2">
      <c r="B59" s="1"/>
      <c r="C59" s="1"/>
      <c r="D59" s="1"/>
      <c r="E59" s="1"/>
      <c r="F59" s="1"/>
      <c r="G59" s="1"/>
      <c r="H59" s="1"/>
    </row>
    <row r="60" spans="2:8" x14ac:dyDescent="0.2">
      <c r="B60" s="1"/>
      <c r="C60" s="1"/>
      <c r="D60" s="1"/>
      <c r="E60" s="1"/>
      <c r="F60" s="1"/>
      <c r="G60" s="1"/>
      <c r="H60" s="1"/>
    </row>
    <row r="61" spans="2:8" x14ac:dyDescent="0.2">
      <c r="B61" s="1"/>
      <c r="C61" s="1"/>
      <c r="D61" s="1"/>
      <c r="E61" s="1"/>
      <c r="F61" s="1"/>
      <c r="G61" s="1"/>
      <c r="H61" s="1"/>
    </row>
    <row r="62" spans="2:8" x14ac:dyDescent="0.2"/>
    <row r="63" spans="2:8" x14ac:dyDescent="0.2"/>
    <row r="64" spans="2:8" x14ac:dyDescent="0.2"/>
    <row r="65" x14ac:dyDescent="0.2"/>
    <row r="66" x14ac:dyDescent="0.2"/>
    <row r="67" x14ac:dyDescent="0.2"/>
    <row r="68" x14ac:dyDescent="0.2"/>
  </sheetData>
  <mergeCells count="27">
    <mergeCell ref="A1:L1"/>
    <mergeCell ref="A2:A3"/>
    <mergeCell ref="B2:H3"/>
    <mergeCell ref="I2:K2"/>
    <mergeCell ref="L2:L3"/>
    <mergeCell ref="B15:H15"/>
    <mergeCell ref="B4:H4"/>
    <mergeCell ref="B5:H5"/>
    <mergeCell ref="B6:H6"/>
    <mergeCell ref="B7:H7"/>
    <mergeCell ref="B8:H8"/>
    <mergeCell ref="B9:H9"/>
    <mergeCell ref="B10:H10"/>
    <mergeCell ref="B11:H11"/>
    <mergeCell ref="B12:H12"/>
    <mergeCell ref="B13:H13"/>
    <mergeCell ref="B14:H14"/>
    <mergeCell ref="B22:H22"/>
    <mergeCell ref="K22:L22"/>
    <mergeCell ref="D23:F23"/>
    <mergeCell ref="B24:H24"/>
    <mergeCell ref="B16:H16"/>
    <mergeCell ref="B17:H17"/>
    <mergeCell ref="B18:H18"/>
    <mergeCell ref="B19:H19"/>
    <mergeCell ref="B20:H20"/>
    <mergeCell ref="B21:H21"/>
  </mergeCell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M68"/>
  <sheetViews>
    <sheetView workbookViewId="0">
      <selection activeCell="V10" sqref="V10"/>
    </sheetView>
  </sheetViews>
  <sheetFormatPr defaultColWidth="0" defaultRowHeight="12.75" zeroHeight="1" x14ac:dyDescent="0.2"/>
  <cols>
    <col min="1" max="1" width="4.28515625" style="1" bestFit="1" customWidth="1"/>
    <col min="2" max="2" width="13.85546875" style="4" customWidth="1"/>
    <col min="3" max="3" width="2.7109375" style="4" customWidth="1"/>
    <col min="4" max="4" width="7.7109375" style="4" customWidth="1"/>
    <col min="5" max="5" width="2.7109375" style="4" customWidth="1"/>
    <col min="6" max="6" width="7.28515625" style="4" customWidth="1"/>
    <col min="7" max="7" width="2.7109375" style="4" customWidth="1"/>
    <col min="8" max="8" width="51.28515625" style="4" customWidth="1"/>
    <col min="9" max="9" width="11" style="1" customWidth="1"/>
    <col min="10" max="10" width="7.5703125" style="1" customWidth="1"/>
    <col min="11" max="11" width="9.42578125" style="1" customWidth="1"/>
    <col min="12" max="12" width="8.5703125" style="1" customWidth="1"/>
    <col min="13" max="13" width="10.140625" style="1" customWidth="1"/>
    <col min="14" max="16381" width="9.140625" style="1" customWidth="1"/>
    <col min="16382" max="16382" width="3.28515625" style="1" customWidth="1"/>
    <col min="16383" max="16383" width="8.85546875" style="1" customWidth="1"/>
    <col min="16384" max="16384" width="8.42578125" style="1" customWidth="1"/>
  </cols>
  <sheetData>
    <row r="1" spans="1:13" ht="40.9" customHeight="1" x14ac:dyDescent="0.2">
      <c r="A1" s="47" t="str">
        <f>CONCATENATE(lista!B19,lista!B2,lista!B20)</f>
        <v>Struktura wydatków województwa dolnośląskiego na rehabilitację zawodową i społeczną osób niepełnosprawnych ze środków PFRON w 2025 roku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3" ht="15.95" customHeight="1" x14ac:dyDescent="0.2">
      <c r="A2" s="48" t="s">
        <v>5</v>
      </c>
      <c r="B2" s="50" t="s">
        <v>0</v>
      </c>
      <c r="C2" s="49"/>
      <c r="D2" s="49"/>
      <c r="E2" s="49"/>
      <c r="F2" s="49"/>
      <c r="G2" s="49"/>
      <c r="H2" s="49"/>
      <c r="I2" s="48" t="s">
        <v>58</v>
      </c>
      <c r="J2" s="48"/>
      <c r="K2" s="48"/>
      <c r="L2" s="50" t="s">
        <v>59</v>
      </c>
    </row>
    <row r="3" spans="1:13" s="2" customFormat="1" ht="33" customHeight="1" x14ac:dyDescent="0.2">
      <c r="A3" s="49"/>
      <c r="B3" s="49"/>
      <c r="C3" s="49"/>
      <c r="D3" s="49"/>
      <c r="E3" s="49"/>
      <c r="F3" s="49"/>
      <c r="G3" s="49"/>
      <c r="H3" s="49"/>
      <c r="I3" s="11" t="s">
        <v>56</v>
      </c>
      <c r="J3" s="11" t="s">
        <v>1</v>
      </c>
      <c r="K3" s="10" t="s">
        <v>4</v>
      </c>
      <c r="L3" s="50"/>
    </row>
    <row r="4" spans="1:13" s="2" customFormat="1" ht="15" customHeight="1" x14ac:dyDescent="0.2">
      <c r="A4" s="9">
        <f t="shared" ref="A4:A6" si="0">A3+1</f>
        <v>1</v>
      </c>
      <c r="B4" s="46" t="s">
        <v>23</v>
      </c>
      <c r="C4" s="46"/>
      <c r="D4" s="46"/>
      <c r="E4" s="46"/>
      <c r="F4" s="46"/>
      <c r="G4" s="46"/>
      <c r="H4" s="46"/>
      <c r="I4" s="12">
        <v>4332000</v>
      </c>
      <c r="J4" s="13">
        <v>2</v>
      </c>
      <c r="K4" s="14">
        <f>I4/I21*100</f>
        <v>21.650198954933103</v>
      </c>
      <c r="L4" s="14">
        <f>Polska!K5</f>
        <v>69.941325917816528</v>
      </c>
    </row>
    <row r="5" spans="1:13" s="2" customFormat="1" ht="30" customHeight="1" x14ac:dyDescent="0.2">
      <c r="A5" s="9">
        <f t="shared" si="0"/>
        <v>2</v>
      </c>
      <c r="B5" s="46" t="s">
        <v>69</v>
      </c>
      <c r="C5" s="46"/>
      <c r="D5" s="46"/>
      <c r="E5" s="46"/>
      <c r="F5" s="46"/>
      <c r="G5" s="46"/>
      <c r="H5" s="46"/>
      <c r="I5" s="12">
        <v>14518054</v>
      </c>
      <c r="J5" s="15">
        <v>10</v>
      </c>
      <c r="K5" s="14">
        <f>I5/I21*100</f>
        <v>72.55742325449269</v>
      </c>
      <c r="L5" s="14">
        <f>Polska!K6</f>
        <v>20.731095001365304</v>
      </c>
    </row>
    <row r="6" spans="1:13" s="2" customFormat="1" ht="15" customHeight="1" x14ac:dyDescent="0.2">
      <c r="A6" s="9">
        <f t="shared" si="0"/>
        <v>3</v>
      </c>
      <c r="B6" s="46" t="s">
        <v>22</v>
      </c>
      <c r="C6" s="46"/>
      <c r="D6" s="46"/>
      <c r="E6" s="46"/>
      <c r="F6" s="46"/>
      <c r="G6" s="46"/>
      <c r="H6" s="46"/>
      <c r="I6" s="12">
        <f>SUM(I7:I20)</f>
        <v>1159000</v>
      </c>
      <c r="J6" s="16">
        <f>SUM(J7:J20)</f>
        <v>39</v>
      </c>
      <c r="K6" s="14">
        <f>I6/I21*100</f>
        <v>5.7923777905742071</v>
      </c>
      <c r="L6" s="14">
        <f>Polska!K7</f>
        <v>9.3275790808181682</v>
      </c>
    </row>
    <row r="7" spans="1:13" ht="15" customHeight="1" x14ac:dyDescent="0.2">
      <c r="A7" s="17" t="s">
        <v>7</v>
      </c>
      <c r="B7" s="44" t="s">
        <v>21</v>
      </c>
      <c r="C7" s="44"/>
      <c r="D7" s="44"/>
      <c r="E7" s="44"/>
      <c r="F7" s="44"/>
      <c r="G7" s="44"/>
      <c r="H7" s="44"/>
      <c r="I7" s="31">
        <v>310840</v>
      </c>
      <c r="J7" s="32">
        <v>9</v>
      </c>
      <c r="K7" s="19">
        <f>I7/I6*100</f>
        <v>26.819672131147541</v>
      </c>
      <c r="L7" s="19">
        <f>Polska!K8</f>
        <v>10.196076575454525</v>
      </c>
      <c r="M7" s="5"/>
    </row>
    <row r="8" spans="1:13" s="3" customFormat="1" ht="30" customHeight="1" x14ac:dyDescent="0.2">
      <c r="A8" s="17" t="s">
        <v>8</v>
      </c>
      <c r="B8" s="44" t="s">
        <v>25</v>
      </c>
      <c r="C8" s="44"/>
      <c r="D8" s="44"/>
      <c r="E8" s="44"/>
      <c r="F8" s="44"/>
      <c r="G8" s="44"/>
      <c r="H8" s="44"/>
      <c r="I8" s="31">
        <v>0</v>
      </c>
      <c r="J8" s="32">
        <v>0</v>
      </c>
      <c r="K8" s="19">
        <f>I8/I6*100</f>
        <v>0</v>
      </c>
      <c r="L8" s="19">
        <f>Polska!K9</f>
        <v>12.445535055922443</v>
      </c>
      <c r="M8" s="6"/>
    </row>
    <row r="9" spans="1:13" s="3" customFormat="1" ht="30" customHeight="1" x14ac:dyDescent="0.2">
      <c r="A9" s="17" t="s">
        <v>9</v>
      </c>
      <c r="B9" s="44" t="s">
        <v>26</v>
      </c>
      <c r="C9" s="44"/>
      <c r="D9" s="44"/>
      <c r="E9" s="44"/>
      <c r="F9" s="44"/>
      <c r="G9" s="44"/>
      <c r="H9" s="44"/>
      <c r="I9" s="31">
        <v>0</v>
      </c>
      <c r="J9" s="32">
        <v>0</v>
      </c>
      <c r="K9" s="19">
        <f>I9/I6*100</f>
        <v>0</v>
      </c>
      <c r="L9" s="19">
        <f>Polska!K10</f>
        <v>8.8298096053529012</v>
      </c>
      <c r="M9" s="6"/>
    </row>
    <row r="10" spans="1:13" s="3" customFormat="1" ht="30" customHeight="1" x14ac:dyDescent="0.2">
      <c r="A10" s="17" t="s">
        <v>10</v>
      </c>
      <c r="B10" s="44" t="s">
        <v>27</v>
      </c>
      <c r="C10" s="44"/>
      <c r="D10" s="44"/>
      <c r="E10" s="44"/>
      <c r="F10" s="44"/>
      <c r="G10" s="44"/>
      <c r="H10" s="44"/>
      <c r="I10" s="31">
        <v>0</v>
      </c>
      <c r="J10" s="32">
        <v>0</v>
      </c>
      <c r="K10" s="19">
        <f>I10/I6*100</f>
        <v>0</v>
      </c>
      <c r="L10" s="19">
        <f>Polska!K11</f>
        <v>2.7281724995716563</v>
      </c>
      <c r="M10" s="6"/>
    </row>
    <row r="11" spans="1:13" s="3" customFormat="1" ht="15" customHeight="1" x14ac:dyDescent="0.2">
      <c r="A11" s="17" t="s">
        <v>11</v>
      </c>
      <c r="B11" s="44" t="s">
        <v>55</v>
      </c>
      <c r="C11" s="44"/>
      <c r="D11" s="44"/>
      <c r="E11" s="44"/>
      <c r="F11" s="44"/>
      <c r="G11" s="44"/>
      <c r="H11" s="44"/>
      <c r="I11" s="31">
        <v>248814</v>
      </c>
      <c r="J11" s="32">
        <v>8</v>
      </c>
      <c r="K11" s="19">
        <f>I11/I6*100</f>
        <v>21.467989646246764</v>
      </c>
      <c r="L11" s="19">
        <f>Polska!K12</f>
        <v>19.962070267272299</v>
      </c>
      <c r="M11" s="6"/>
    </row>
    <row r="12" spans="1:13" ht="30" customHeight="1" x14ac:dyDescent="0.2">
      <c r="A12" s="17" t="s">
        <v>12</v>
      </c>
      <c r="B12" s="44" t="s">
        <v>28</v>
      </c>
      <c r="C12" s="44"/>
      <c r="D12" s="44"/>
      <c r="E12" s="44"/>
      <c r="F12" s="44"/>
      <c r="G12" s="44"/>
      <c r="H12" s="44"/>
      <c r="I12" s="31">
        <v>0</v>
      </c>
      <c r="J12" s="32">
        <v>0</v>
      </c>
      <c r="K12" s="19">
        <f>I12/I6*100</f>
        <v>0</v>
      </c>
      <c r="L12" s="19">
        <f>Polska!K13</f>
        <v>1.6153756055941664</v>
      </c>
      <c r="M12" s="5"/>
    </row>
    <row r="13" spans="1:13" ht="15" customHeight="1" x14ac:dyDescent="0.2">
      <c r="A13" s="17" t="s">
        <v>13</v>
      </c>
      <c r="B13" s="44" t="s">
        <v>29</v>
      </c>
      <c r="C13" s="44"/>
      <c r="D13" s="44"/>
      <c r="E13" s="44"/>
      <c r="F13" s="44"/>
      <c r="G13" s="44"/>
      <c r="H13" s="44"/>
      <c r="I13" s="31">
        <v>0</v>
      </c>
      <c r="J13" s="32">
        <v>0</v>
      </c>
      <c r="K13" s="19">
        <f>I13/I6*100</f>
        <v>0</v>
      </c>
      <c r="L13" s="19">
        <f>Polska!K14</f>
        <v>0</v>
      </c>
      <c r="M13" s="5"/>
    </row>
    <row r="14" spans="1:13" ht="15" customHeight="1" x14ac:dyDescent="0.2">
      <c r="A14" s="17" t="s">
        <v>14</v>
      </c>
      <c r="B14" s="44" t="s">
        <v>30</v>
      </c>
      <c r="C14" s="44"/>
      <c r="D14" s="44"/>
      <c r="E14" s="44"/>
      <c r="F14" s="44"/>
      <c r="G14" s="44"/>
      <c r="H14" s="44"/>
      <c r="I14" s="31">
        <v>0</v>
      </c>
      <c r="J14" s="32">
        <v>0</v>
      </c>
      <c r="K14" s="19">
        <f>I14/I6*100</f>
        <v>0</v>
      </c>
      <c r="L14" s="19">
        <f>Polska!K15</f>
        <v>0</v>
      </c>
      <c r="M14" s="5"/>
    </row>
    <row r="15" spans="1:13" ht="30" customHeight="1" x14ac:dyDescent="0.2">
      <c r="A15" s="17" t="s">
        <v>15</v>
      </c>
      <c r="B15" s="44" t="s">
        <v>31</v>
      </c>
      <c r="C15" s="44"/>
      <c r="D15" s="44"/>
      <c r="E15" s="44"/>
      <c r="F15" s="44"/>
      <c r="G15" s="44"/>
      <c r="H15" s="44"/>
      <c r="I15" s="31">
        <v>0</v>
      </c>
      <c r="J15" s="32">
        <v>0</v>
      </c>
      <c r="K15" s="19">
        <f>I15/I6*100</f>
        <v>0</v>
      </c>
      <c r="L15" s="19">
        <f>Polska!K16</f>
        <v>0.28478355270609873</v>
      </c>
      <c r="M15" s="5"/>
    </row>
    <row r="16" spans="1:13" ht="30" customHeight="1" x14ac:dyDescent="0.2">
      <c r="A16" s="17" t="s">
        <v>16</v>
      </c>
      <c r="B16" s="44" t="s">
        <v>32</v>
      </c>
      <c r="C16" s="44"/>
      <c r="D16" s="44"/>
      <c r="E16" s="44"/>
      <c r="F16" s="44"/>
      <c r="G16" s="44"/>
      <c r="H16" s="44"/>
      <c r="I16" s="31">
        <v>555546</v>
      </c>
      <c r="J16" s="32">
        <v>20</v>
      </c>
      <c r="K16" s="19">
        <f>I16/I6*100</f>
        <v>47.933218291630716</v>
      </c>
      <c r="L16" s="19">
        <f>Polska!K17</f>
        <v>26.653371958088684</v>
      </c>
      <c r="M16" s="5"/>
    </row>
    <row r="17" spans="1:13" ht="30" customHeight="1" x14ac:dyDescent="0.2">
      <c r="A17" s="17" t="s">
        <v>17</v>
      </c>
      <c r="B17" s="44" t="s">
        <v>33</v>
      </c>
      <c r="C17" s="44"/>
      <c r="D17" s="44"/>
      <c r="E17" s="44"/>
      <c r="F17" s="44"/>
      <c r="G17" s="44"/>
      <c r="H17" s="44"/>
      <c r="I17" s="31">
        <v>0</v>
      </c>
      <c r="J17" s="32">
        <v>0</v>
      </c>
      <c r="K17" s="19">
        <f>I17/I6*100</f>
        <v>0</v>
      </c>
      <c r="L17" s="19">
        <f>Polska!K18</f>
        <v>3.7059107838676586</v>
      </c>
      <c r="M17" s="5"/>
    </row>
    <row r="18" spans="1:13" ht="30" customHeight="1" x14ac:dyDescent="0.2">
      <c r="A18" s="17" t="s">
        <v>18</v>
      </c>
      <c r="B18" s="45" t="s">
        <v>34</v>
      </c>
      <c r="C18" s="45"/>
      <c r="D18" s="45"/>
      <c r="E18" s="45"/>
      <c r="F18" s="45"/>
      <c r="G18" s="45"/>
      <c r="H18" s="45"/>
      <c r="I18" s="31">
        <v>43800</v>
      </c>
      <c r="J18" s="32">
        <v>2</v>
      </c>
      <c r="K18" s="19">
        <f>I18/I6*100</f>
        <v>3.7791199309749786</v>
      </c>
      <c r="L18" s="19">
        <f>Polska!K19</f>
        <v>2.1221934187561962</v>
      </c>
      <c r="M18" s="5"/>
    </row>
    <row r="19" spans="1:13" ht="30" customHeight="1" x14ac:dyDescent="0.2">
      <c r="A19" s="17" t="s">
        <v>19</v>
      </c>
      <c r="B19" s="44" t="s">
        <v>35</v>
      </c>
      <c r="C19" s="44"/>
      <c r="D19" s="44"/>
      <c r="E19" s="44"/>
      <c r="F19" s="44"/>
      <c r="G19" s="44"/>
      <c r="H19" s="44"/>
      <c r="I19" s="31">
        <v>0</v>
      </c>
      <c r="J19" s="32">
        <v>0</v>
      </c>
      <c r="K19" s="19">
        <f>I19/I6*100</f>
        <v>0</v>
      </c>
      <c r="L19" s="19">
        <f>Polska!K20</f>
        <v>2.9452830468673685</v>
      </c>
      <c r="M19" s="5"/>
    </row>
    <row r="20" spans="1:13" ht="30" customHeight="1" x14ac:dyDescent="0.2">
      <c r="A20" s="17" t="s">
        <v>20</v>
      </c>
      <c r="B20" s="44" t="s">
        <v>36</v>
      </c>
      <c r="C20" s="44"/>
      <c r="D20" s="44"/>
      <c r="E20" s="44"/>
      <c r="F20" s="44"/>
      <c r="G20" s="44"/>
      <c r="H20" s="44"/>
      <c r="I20" s="31">
        <v>0</v>
      </c>
      <c r="J20" s="32">
        <v>0</v>
      </c>
      <c r="K20" s="19">
        <f>I20/I6*100</f>
        <v>0</v>
      </c>
      <c r="L20" s="19">
        <f>Polska!K21</f>
        <v>8.5114176305460152</v>
      </c>
      <c r="M20" s="5"/>
    </row>
    <row r="21" spans="1:13" s="3" customFormat="1" ht="15" customHeight="1" x14ac:dyDescent="0.2">
      <c r="A21" s="9">
        <v>4</v>
      </c>
      <c r="B21" s="46" t="s">
        <v>3</v>
      </c>
      <c r="C21" s="46"/>
      <c r="D21" s="46"/>
      <c r="E21" s="46"/>
      <c r="F21" s="46"/>
      <c r="G21" s="46"/>
      <c r="H21" s="46"/>
      <c r="I21" s="12">
        <f>I4+I5+I6</f>
        <v>20009054</v>
      </c>
      <c r="J21" s="20" t="s">
        <v>2</v>
      </c>
      <c r="K21" s="21">
        <f>I21/I$21*100</f>
        <v>100</v>
      </c>
      <c r="L21" s="22" t="s">
        <v>2</v>
      </c>
    </row>
    <row r="22" spans="1:13" ht="15" customHeight="1" x14ac:dyDescent="0.2">
      <c r="A22" s="23">
        <v>5</v>
      </c>
      <c r="B22" s="37" t="s">
        <v>37</v>
      </c>
      <c r="C22" s="38"/>
      <c r="D22" s="38"/>
      <c r="E22" s="38"/>
      <c r="F22" s="38"/>
      <c r="G22" s="38"/>
      <c r="H22" s="39"/>
      <c r="I22" s="24">
        <v>20037325</v>
      </c>
      <c r="J22" s="25" t="s">
        <v>6</v>
      </c>
      <c r="K22" s="40">
        <f>I21/I22*100</f>
        <v>99.858908312362047</v>
      </c>
      <c r="L22" s="41"/>
    </row>
    <row r="23" spans="1:13" ht="65.45" customHeight="1" x14ac:dyDescent="0.2">
      <c r="A23" s="28"/>
      <c r="B23" s="26" t="s">
        <v>65</v>
      </c>
      <c r="C23" s="29"/>
      <c r="D23" s="42" t="s">
        <v>60</v>
      </c>
      <c r="E23" s="43"/>
      <c r="F23" s="43"/>
      <c r="G23" s="30"/>
      <c r="H23" s="26" t="s">
        <v>61</v>
      </c>
      <c r="I23" s="27"/>
      <c r="J23" s="27"/>
      <c r="K23" s="27"/>
      <c r="L23" s="27"/>
    </row>
    <row r="24" spans="1:13" ht="15.75" x14ac:dyDescent="0.2">
      <c r="A24" s="27"/>
      <c r="B24" s="43" t="s">
        <v>38</v>
      </c>
      <c r="C24" s="43"/>
      <c r="D24" s="43"/>
      <c r="E24" s="43"/>
      <c r="F24" s="43"/>
      <c r="G24" s="43"/>
      <c r="H24" s="43"/>
      <c r="I24" s="27"/>
      <c r="J24" s="27"/>
      <c r="K24" s="27"/>
      <c r="L24" s="27"/>
    </row>
    <row r="25" spans="1:13" ht="15.75" x14ac:dyDescent="0.2">
      <c r="A25" s="27"/>
      <c r="B25" s="27" t="s">
        <v>68</v>
      </c>
      <c r="C25" s="26"/>
      <c r="D25" s="26"/>
      <c r="E25" s="26"/>
      <c r="F25" s="26"/>
      <c r="G25" s="26"/>
      <c r="H25" s="26"/>
      <c r="I25" s="27"/>
      <c r="J25" s="27"/>
      <c r="K25" s="27"/>
      <c r="L25" s="27"/>
    </row>
    <row r="26" spans="1:13" x14ac:dyDescent="0.2">
      <c r="B26" s="1"/>
      <c r="C26" s="1"/>
      <c r="D26" s="1"/>
      <c r="E26" s="1"/>
      <c r="F26" s="1"/>
      <c r="G26" s="1"/>
      <c r="H26" s="1"/>
    </row>
    <row r="27" spans="1:13" x14ac:dyDescent="0.2">
      <c r="B27" s="1"/>
      <c r="C27" s="1"/>
      <c r="D27" s="1"/>
      <c r="E27" s="1"/>
      <c r="F27" s="1"/>
      <c r="G27" s="1"/>
      <c r="H27" s="1"/>
    </row>
    <row r="28" spans="1:13" x14ac:dyDescent="0.2">
      <c r="B28" s="1"/>
      <c r="C28" s="1"/>
      <c r="D28" s="1"/>
      <c r="E28" s="1"/>
      <c r="F28" s="1"/>
      <c r="G28" s="1"/>
      <c r="H28" s="1"/>
    </row>
    <row r="29" spans="1:13" x14ac:dyDescent="0.2">
      <c r="B29" s="1"/>
      <c r="C29" s="1"/>
      <c r="D29" s="1"/>
      <c r="E29" s="1"/>
      <c r="F29" s="1"/>
      <c r="G29" s="1"/>
      <c r="H29" s="1"/>
    </row>
    <row r="30" spans="1:13" x14ac:dyDescent="0.2">
      <c r="B30" s="1"/>
      <c r="C30" s="1"/>
      <c r="D30" s="1"/>
      <c r="E30" s="1"/>
      <c r="F30" s="1"/>
      <c r="G30" s="1"/>
      <c r="H30" s="1"/>
    </row>
    <row r="31" spans="1:13" x14ac:dyDescent="0.2">
      <c r="B31" s="1"/>
      <c r="C31" s="1"/>
      <c r="D31" s="1"/>
      <c r="E31" s="1"/>
      <c r="F31" s="1"/>
      <c r="G31" s="1"/>
      <c r="H31" s="1"/>
    </row>
    <row r="32" spans="1:13" x14ac:dyDescent="0.2">
      <c r="B32" s="1"/>
      <c r="C32" s="1"/>
      <c r="D32" s="1"/>
      <c r="E32" s="1"/>
      <c r="F32" s="1"/>
      <c r="G32" s="1"/>
      <c r="H32" s="1"/>
    </row>
    <row r="33" s="1" customFormat="1" x14ac:dyDescent="0.2"/>
    <row r="34" s="1" customFormat="1" x14ac:dyDescent="0.2"/>
    <row r="35" s="1" customFormat="1" x14ac:dyDescent="0.2"/>
    <row r="36" s="1" customFormat="1" x14ac:dyDescent="0.2"/>
    <row r="37" s="1" customFormat="1" x14ac:dyDescent="0.2"/>
    <row r="38" s="1" customFormat="1" x14ac:dyDescent="0.2"/>
    <row r="39" s="1" customFormat="1" x14ac:dyDescent="0.2"/>
    <row r="40" s="1" customFormat="1" x14ac:dyDescent="0.2"/>
    <row r="41" s="1" customFormat="1" x14ac:dyDescent="0.2"/>
    <row r="42" s="1" customFormat="1" x14ac:dyDescent="0.2"/>
    <row r="43" s="1" customFormat="1" x14ac:dyDescent="0.2"/>
    <row r="44" s="1" customFormat="1" x14ac:dyDescent="0.2"/>
    <row r="45" s="1" customFormat="1" x14ac:dyDescent="0.2"/>
    <row r="46" s="1" customFormat="1" x14ac:dyDescent="0.2"/>
    <row r="47" s="1" customFormat="1" x14ac:dyDescent="0.2"/>
    <row r="48" s="1" customFormat="1" x14ac:dyDescent="0.2"/>
    <row r="49" spans="2:8" x14ac:dyDescent="0.2">
      <c r="B49" s="1"/>
      <c r="C49" s="1"/>
      <c r="D49" s="1"/>
      <c r="E49" s="1"/>
      <c r="F49" s="1"/>
      <c r="G49" s="1"/>
      <c r="H49" s="1"/>
    </row>
    <row r="50" spans="2:8" x14ac:dyDescent="0.2">
      <c r="B50" s="1"/>
      <c r="C50" s="1"/>
      <c r="D50" s="1"/>
      <c r="E50" s="1"/>
      <c r="F50" s="1"/>
      <c r="G50" s="1"/>
      <c r="H50" s="1"/>
    </row>
    <row r="51" spans="2:8" x14ac:dyDescent="0.2">
      <c r="B51" s="1"/>
      <c r="C51" s="1"/>
      <c r="D51" s="1"/>
      <c r="E51" s="1"/>
      <c r="F51" s="1"/>
      <c r="G51" s="1"/>
      <c r="H51" s="1"/>
    </row>
    <row r="52" spans="2:8" x14ac:dyDescent="0.2">
      <c r="B52" s="1"/>
      <c r="C52" s="1"/>
      <c r="D52" s="1"/>
      <c r="E52" s="1"/>
      <c r="F52" s="1"/>
      <c r="G52" s="1"/>
      <c r="H52" s="1"/>
    </row>
    <row r="53" spans="2:8" x14ac:dyDescent="0.2">
      <c r="B53" s="1"/>
      <c r="C53" s="1"/>
      <c r="D53" s="1"/>
      <c r="E53" s="1"/>
      <c r="F53" s="1"/>
      <c r="G53" s="1"/>
      <c r="H53" s="1"/>
    </row>
    <row r="54" spans="2:8" x14ac:dyDescent="0.2">
      <c r="B54" s="1"/>
      <c r="C54" s="1"/>
      <c r="D54" s="1"/>
      <c r="E54" s="1"/>
      <c r="F54" s="1"/>
      <c r="G54" s="1"/>
      <c r="H54" s="1"/>
    </row>
    <row r="55" spans="2:8" x14ac:dyDescent="0.2">
      <c r="B55" s="1"/>
      <c r="C55" s="1"/>
      <c r="D55" s="1"/>
      <c r="E55" s="1"/>
      <c r="F55" s="1"/>
      <c r="G55" s="1"/>
      <c r="H55" s="1"/>
    </row>
    <row r="56" spans="2:8" x14ac:dyDescent="0.2">
      <c r="B56" s="1"/>
      <c r="C56" s="1"/>
      <c r="D56" s="1"/>
      <c r="E56" s="1"/>
      <c r="F56" s="1"/>
      <c r="G56" s="1"/>
      <c r="H56" s="1"/>
    </row>
    <row r="57" spans="2:8" x14ac:dyDescent="0.2">
      <c r="B57" s="1"/>
      <c r="C57" s="1"/>
      <c r="D57" s="1"/>
      <c r="E57" s="1"/>
      <c r="F57" s="1"/>
      <c r="G57" s="1"/>
      <c r="H57" s="1"/>
    </row>
    <row r="58" spans="2:8" x14ac:dyDescent="0.2">
      <c r="B58" s="1"/>
      <c r="C58" s="1"/>
      <c r="D58" s="1"/>
      <c r="E58" s="1"/>
      <c r="F58" s="1"/>
      <c r="G58" s="1"/>
      <c r="H58" s="1"/>
    </row>
    <row r="59" spans="2:8" x14ac:dyDescent="0.2">
      <c r="B59" s="1"/>
      <c r="C59" s="1"/>
      <c r="D59" s="1"/>
      <c r="E59" s="1"/>
      <c r="F59" s="1"/>
      <c r="G59" s="1"/>
      <c r="H59" s="1"/>
    </row>
    <row r="60" spans="2:8" x14ac:dyDescent="0.2">
      <c r="B60" s="1"/>
      <c r="C60" s="1"/>
      <c r="D60" s="1"/>
      <c r="E60" s="1"/>
      <c r="F60" s="1"/>
      <c r="G60" s="1"/>
      <c r="H60" s="1"/>
    </row>
    <row r="61" spans="2:8" x14ac:dyDescent="0.2">
      <c r="B61" s="1"/>
      <c r="C61" s="1"/>
      <c r="D61" s="1"/>
      <c r="E61" s="1"/>
      <c r="F61" s="1"/>
      <c r="G61" s="1"/>
      <c r="H61" s="1"/>
    </row>
    <row r="62" spans="2:8" x14ac:dyDescent="0.2"/>
    <row r="63" spans="2:8" x14ac:dyDescent="0.2"/>
    <row r="64" spans="2:8" x14ac:dyDescent="0.2"/>
    <row r="65" x14ac:dyDescent="0.2"/>
    <row r="66" x14ac:dyDescent="0.2"/>
    <row r="67" x14ac:dyDescent="0.2"/>
    <row r="68" x14ac:dyDescent="0.2"/>
  </sheetData>
  <mergeCells count="27">
    <mergeCell ref="A1:L1"/>
    <mergeCell ref="A2:A3"/>
    <mergeCell ref="B2:H3"/>
    <mergeCell ref="I2:K2"/>
    <mergeCell ref="L2:L3"/>
    <mergeCell ref="B15:H15"/>
    <mergeCell ref="B4:H4"/>
    <mergeCell ref="B5:H5"/>
    <mergeCell ref="B6:H6"/>
    <mergeCell ref="B7:H7"/>
    <mergeCell ref="B8:H8"/>
    <mergeCell ref="B9:H9"/>
    <mergeCell ref="B10:H10"/>
    <mergeCell ref="B11:H11"/>
    <mergeCell ref="B12:H12"/>
    <mergeCell ref="B13:H13"/>
    <mergeCell ref="B14:H14"/>
    <mergeCell ref="B22:H22"/>
    <mergeCell ref="K22:L22"/>
    <mergeCell ref="D23:F23"/>
    <mergeCell ref="B24:H24"/>
    <mergeCell ref="B16:H16"/>
    <mergeCell ref="B17:H17"/>
    <mergeCell ref="B18:H18"/>
    <mergeCell ref="B19:H19"/>
    <mergeCell ref="B20:H20"/>
    <mergeCell ref="B21:H21"/>
  </mergeCell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M68"/>
  <sheetViews>
    <sheetView zoomScaleNormal="100" workbookViewId="0">
      <selection activeCell="V10" sqref="V10"/>
    </sheetView>
  </sheetViews>
  <sheetFormatPr defaultColWidth="0" defaultRowHeight="12.75" zeroHeight="1" x14ac:dyDescent="0.2"/>
  <cols>
    <col min="1" max="1" width="4.28515625" style="1" bestFit="1" customWidth="1"/>
    <col min="2" max="2" width="13.85546875" style="4" customWidth="1"/>
    <col min="3" max="3" width="2.7109375" style="4" customWidth="1"/>
    <col min="4" max="4" width="7.7109375" style="4" customWidth="1"/>
    <col min="5" max="5" width="2.7109375" style="4" customWidth="1"/>
    <col min="6" max="6" width="7.28515625" style="4" customWidth="1"/>
    <col min="7" max="7" width="2.7109375" style="4" customWidth="1"/>
    <col min="8" max="8" width="51.28515625" style="4" customWidth="1"/>
    <col min="9" max="9" width="11" style="1" customWidth="1"/>
    <col min="10" max="10" width="7.5703125" style="1" customWidth="1"/>
    <col min="11" max="11" width="9.42578125" style="1" customWidth="1"/>
    <col min="12" max="12" width="8.5703125" style="1" customWidth="1"/>
    <col min="13" max="13" width="10.140625" style="1" customWidth="1"/>
    <col min="14" max="16381" width="9.140625" style="1" customWidth="1"/>
    <col min="16382" max="16382" width="3.28515625" style="1" customWidth="1"/>
    <col min="16383" max="16383" width="8.85546875" style="1" customWidth="1"/>
    <col min="16384" max="16384" width="8.42578125" style="1" customWidth="1"/>
  </cols>
  <sheetData>
    <row r="1" spans="1:13" ht="40.9" customHeight="1" x14ac:dyDescent="0.2">
      <c r="A1" s="47" t="str">
        <f>CONCATENATE(lista!B19,lista!B2,lista!B20)</f>
        <v>Struktura wydatków województwa dolnośląskiego na rehabilitację zawodową i społeczną osób niepełnosprawnych ze środków PFRON w 2025 roku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3" ht="15.95" customHeight="1" x14ac:dyDescent="0.2">
      <c r="A2" s="48" t="s">
        <v>5</v>
      </c>
      <c r="B2" s="50" t="s">
        <v>0</v>
      </c>
      <c r="C2" s="49"/>
      <c r="D2" s="49"/>
      <c r="E2" s="49"/>
      <c r="F2" s="49"/>
      <c r="G2" s="49"/>
      <c r="H2" s="49"/>
      <c r="I2" s="48" t="s">
        <v>58</v>
      </c>
      <c r="J2" s="48"/>
      <c r="K2" s="48"/>
      <c r="L2" s="50" t="s">
        <v>59</v>
      </c>
    </row>
    <row r="3" spans="1:13" s="2" customFormat="1" ht="33" customHeight="1" x14ac:dyDescent="0.2">
      <c r="A3" s="49"/>
      <c r="B3" s="49"/>
      <c r="C3" s="49"/>
      <c r="D3" s="49"/>
      <c r="E3" s="49"/>
      <c r="F3" s="49"/>
      <c r="G3" s="49"/>
      <c r="H3" s="49"/>
      <c r="I3" s="11" t="s">
        <v>56</v>
      </c>
      <c r="J3" s="11" t="s">
        <v>1</v>
      </c>
      <c r="K3" s="10" t="s">
        <v>4</v>
      </c>
      <c r="L3" s="50"/>
    </row>
    <row r="4" spans="1:13" s="2" customFormat="1" ht="15" customHeight="1" x14ac:dyDescent="0.2">
      <c r="A4" s="9">
        <f t="shared" ref="A4:A6" si="0">A3+1</f>
        <v>1</v>
      </c>
      <c r="B4" s="46" t="s">
        <v>23</v>
      </c>
      <c r="C4" s="46"/>
      <c r="D4" s="46"/>
      <c r="E4" s="46"/>
      <c r="F4" s="46"/>
      <c r="G4" s="46"/>
      <c r="H4" s="46"/>
      <c r="I4" s="12">
        <v>40333247</v>
      </c>
      <c r="J4" s="13">
        <v>16</v>
      </c>
      <c r="K4" s="14">
        <f>I4/I21*100</f>
        <v>80.295009603779164</v>
      </c>
      <c r="L4" s="14">
        <f>Polska!K5</f>
        <v>69.941325917816528</v>
      </c>
    </row>
    <row r="5" spans="1:13" s="2" customFormat="1" ht="30" customHeight="1" x14ac:dyDescent="0.2">
      <c r="A5" s="9">
        <f t="shared" si="0"/>
        <v>2</v>
      </c>
      <c r="B5" s="46" t="s">
        <v>69</v>
      </c>
      <c r="C5" s="46"/>
      <c r="D5" s="46"/>
      <c r="E5" s="46"/>
      <c r="F5" s="46"/>
      <c r="G5" s="46"/>
      <c r="H5" s="46"/>
      <c r="I5" s="12">
        <v>6865647.3499999996</v>
      </c>
      <c r="J5" s="15">
        <v>15</v>
      </c>
      <c r="K5" s="14">
        <f>I5/I21*100</f>
        <v>13.668059501988793</v>
      </c>
      <c r="L5" s="14">
        <f>Polska!K6</f>
        <v>20.731095001365304</v>
      </c>
    </row>
    <row r="6" spans="1:13" s="2" customFormat="1" ht="15" customHeight="1" x14ac:dyDescent="0.2">
      <c r="A6" s="9">
        <f t="shared" si="0"/>
        <v>3</v>
      </c>
      <c r="B6" s="46" t="s">
        <v>22</v>
      </c>
      <c r="C6" s="46"/>
      <c r="D6" s="46"/>
      <c r="E6" s="46"/>
      <c r="F6" s="46"/>
      <c r="G6" s="46"/>
      <c r="H6" s="46"/>
      <c r="I6" s="12">
        <f>SUM(I7:I20)</f>
        <v>3032430.36</v>
      </c>
      <c r="J6" s="16">
        <f>SUM(J7:J20)</f>
        <v>78</v>
      </c>
      <c r="K6" s="14">
        <f>I6/I21*100</f>
        <v>6.0369308942320341</v>
      </c>
      <c r="L6" s="14">
        <f>Polska!K7</f>
        <v>9.3275790808181682</v>
      </c>
    </row>
    <row r="7" spans="1:13" ht="15" customHeight="1" x14ac:dyDescent="0.2">
      <c r="A7" s="17" t="s">
        <v>7</v>
      </c>
      <c r="B7" s="44" t="s">
        <v>21</v>
      </c>
      <c r="C7" s="44"/>
      <c r="D7" s="44"/>
      <c r="E7" s="44"/>
      <c r="F7" s="44"/>
      <c r="G7" s="44"/>
      <c r="H7" s="44"/>
      <c r="I7" s="31">
        <v>641325.86</v>
      </c>
      <c r="J7" s="32">
        <v>8</v>
      </c>
      <c r="K7" s="19">
        <f>I7/I6*100</f>
        <v>21.148906450072609</v>
      </c>
      <c r="L7" s="19">
        <f>Polska!K8</f>
        <v>10.196076575454525</v>
      </c>
      <c r="M7" s="5"/>
    </row>
    <row r="8" spans="1:13" s="3" customFormat="1" ht="30" customHeight="1" x14ac:dyDescent="0.2">
      <c r="A8" s="17" t="s">
        <v>8</v>
      </c>
      <c r="B8" s="44" t="s">
        <v>25</v>
      </c>
      <c r="C8" s="44"/>
      <c r="D8" s="44"/>
      <c r="E8" s="44"/>
      <c r="F8" s="44"/>
      <c r="G8" s="44"/>
      <c r="H8" s="44"/>
      <c r="I8" s="31">
        <v>666113.5</v>
      </c>
      <c r="J8" s="32">
        <v>19</v>
      </c>
      <c r="K8" s="19">
        <f>I8/I6*100</f>
        <v>21.966324727074689</v>
      </c>
      <c r="L8" s="19">
        <f>Polska!K9</f>
        <v>12.445535055922443</v>
      </c>
      <c r="M8" s="6"/>
    </row>
    <row r="9" spans="1:13" s="3" customFormat="1" ht="30" customHeight="1" x14ac:dyDescent="0.2">
      <c r="A9" s="17" t="s">
        <v>9</v>
      </c>
      <c r="B9" s="44" t="s">
        <v>26</v>
      </c>
      <c r="C9" s="44"/>
      <c r="D9" s="44"/>
      <c r="E9" s="44"/>
      <c r="F9" s="44"/>
      <c r="G9" s="44"/>
      <c r="H9" s="44"/>
      <c r="I9" s="31">
        <v>346140</v>
      </c>
      <c r="J9" s="32">
        <v>9</v>
      </c>
      <c r="K9" s="19">
        <f>I9/I6*100</f>
        <v>11.414606731479896</v>
      </c>
      <c r="L9" s="19">
        <f>Polska!K10</f>
        <v>8.8298096053529012</v>
      </c>
      <c r="M9" s="6"/>
    </row>
    <row r="10" spans="1:13" s="3" customFormat="1" ht="30" customHeight="1" x14ac:dyDescent="0.2">
      <c r="A10" s="17" t="s">
        <v>10</v>
      </c>
      <c r="B10" s="44" t="s">
        <v>27</v>
      </c>
      <c r="C10" s="44"/>
      <c r="D10" s="44"/>
      <c r="E10" s="44"/>
      <c r="F10" s="44"/>
      <c r="G10" s="44"/>
      <c r="H10" s="44"/>
      <c r="I10" s="31">
        <v>166930</v>
      </c>
      <c r="J10" s="32">
        <v>5</v>
      </c>
      <c r="K10" s="19">
        <f>I10/I6*100</f>
        <v>5.5048255090019618</v>
      </c>
      <c r="L10" s="19">
        <f>Polska!K11</f>
        <v>2.7281724995716563</v>
      </c>
      <c r="M10" s="6"/>
    </row>
    <row r="11" spans="1:13" s="3" customFormat="1" ht="15" customHeight="1" x14ac:dyDescent="0.2">
      <c r="A11" s="17" t="s">
        <v>11</v>
      </c>
      <c r="B11" s="44" t="s">
        <v>55</v>
      </c>
      <c r="C11" s="44"/>
      <c r="D11" s="44"/>
      <c r="E11" s="44"/>
      <c r="F11" s="44"/>
      <c r="G11" s="44"/>
      <c r="H11" s="44"/>
      <c r="I11" s="31">
        <v>743397</v>
      </c>
      <c r="J11" s="32">
        <v>14</v>
      </c>
      <c r="K11" s="19">
        <f>I11/I6*100</f>
        <v>24.514891085577972</v>
      </c>
      <c r="L11" s="19">
        <f>Polska!K12</f>
        <v>19.962070267272299</v>
      </c>
      <c r="M11" s="6"/>
    </row>
    <row r="12" spans="1:13" ht="30" customHeight="1" x14ac:dyDescent="0.2">
      <c r="A12" s="17" t="s">
        <v>12</v>
      </c>
      <c r="B12" s="44" t="s">
        <v>28</v>
      </c>
      <c r="C12" s="44"/>
      <c r="D12" s="44"/>
      <c r="E12" s="44"/>
      <c r="F12" s="44"/>
      <c r="G12" s="44"/>
      <c r="H12" s="44"/>
      <c r="I12" s="31">
        <v>43000</v>
      </c>
      <c r="J12" s="32">
        <v>1</v>
      </c>
      <c r="K12" s="19">
        <f>I12/I6*100</f>
        <v>1.4180045341585357</v>
      </c>
      <c r="L12" s="19">
        <f>Polska!K13</f>
        <v>1.6153756055941664</v>
      </c>
      <c r="M12" s="5"/>
    </row>
    <row r="13" spans="1:13" ht="15" customHeight="1" x14ac:dyDescent="0.2">
      <c r="A13" s="17" t="s">
        <v>13</v>
      </c>
      <c r="B13" s="44" t="s">
        <v>29</v>
      </c>
      <c r="C13" s="44"/>
      <c r="D13" s="44"/>
      <c r="E13" s="44"/>
      <c r="F13" s="44"/>
      <c r="G13" s="44"/>
      <c r="H13" s="44"/>
      <c r="I13" s="31">
        <v>0</v>
      </c>
      <c r="J13" s="32">
        <v>0</v>
      </c>
      <c r="K13" s="19">
        <f>I13/I6*100</f>
        <v>0</v>
      </c>
      <c r="L13" s="19">
        <f>Polska!K14</f>
        <v>0</v>
      </c>
      <c r="M13" s="5"/>
    </row>
    <row r="14" spans="1:13" ht="15" customHeight="1" x14ac:dyDescent="0.2">
      <c r="A14" s="17" t="s">
        <v>14</v>
      </c>
      <c r="B14" s="44" t="s">
        <v>30</v>
      </c>
      <c r="C14" s="44"/>
      <c r="D14" s="44"/>
      <c r="E14" s="44"/>
      <c r="F14" s="44"/>
      <c r="G14" s="44"/>
      <c r="H14" s="44"/>
      <c r="I14" s="31">
        <v>0</v>
      </c>
      <c r="J14" s="32">
        <v>0</v>
      </c>
      <c r="K14" s="19">
        <f>I14/I6*100</f>
        <v>0</v>
      </c>
      <c r="L14" s="19">
        <f>Polska!K15</f>
        <v>0</v>
      </c>
      <c r="M14" s="5"/>
    </row>
    <row r="15" spans="1:13" ht="30" customHeight="1" x14ac:dyDescent="0.2">
      <c r="A15" s="17" t="s">
        <v>15</v>
      </c>
      <c r="B15" s="44" t="s">
        <v>31</v>
      </c>
      <c r="C15" s="44"/>
      <c r="D15" s="44"/>
      <c r="E15" s="44"/>
      <c r="F15" s="44"/>
      <c r="G15" s="44"/>
      <c r="H15" s="44"/>
      <c r="I15" s="31">
        <v>0</v>
      </c>
      <c r="J15" s="32">
        <v>0</v>
      </c>
      <c r="K15" s="19">
        <f>I15/I6*100</f>
        <v>0</v>
      </c>
      <c r="L15" s="19">
        <f>Polska!K16</f>
        <v>0.28478355270609873</v>
      </c>
      <c r="M15" s="5"/>
    </row>
    <row r="16" spans="1:13" ht="30" customHeight="1" x14ac:dyDescent="0.2">
      <c r="A16" s="17" t="s">
        <v>16</v>
      </c>
      <c r="B16" s="44" t="s">
        <v>32</v>
      </c>
      <c r="C16" s="44"/>
      <c r="D16" s="44"/>
      <c r="E16" s="44"/>
      <c r="F16" s="44"/>
      <c r="G16" s="44"/>
      <c r="H16" s="44"/>
      <c r="I16" s="31">
        <v>298722</v>
      </c>
      <c r="J16" s="32">
        <v>14</v>
      </c>
      <c r="K16" s="19">
        <f>I16/I6*100</f>
        <v>9.8509104756489769</v>
      </c>
      <c r="L16" s="19">
        <f>Polska!K17</f>
        <v>26.653371958088684</v>
      </c>
      <c r="M16" s="5"/>
    </row>
    <row r="17" spans="1:13" ht="30" customHeight="1" x14ac:dyDescent="0.2">
      <c r="A17" s="17" t="s">
        <v>17</v>
      </c>
      <c r="B17" s="44" t="s">
        <v>33</v>
      </c>
      <c r="C17" s="44"/>
      <c r="D17" s="44"/>
      <c r="E17" s="44"/>
      <c r="F17" s="44"/>
      <c r="G17" s="44"/>
      <c r="H17" s="44"/>
      <c r="I17" s="31">
        <v>65230</v>
      </c>
      <c r="J17" s="32">
        <v>4</v>
      </c>
      <c r="K17" s="19">
        <f>I17/I6*100</f>
        <v>2.1510799014688669</v>
      </c>
      <c r="L17" s="19">
        <f>Polska!K18</f>
        <v>3.7059107838676586</v>
      </c>
      <c r="M17" s="5"/>
    </row>
    <row r="18" spans="1:13" ht="30" customHeight="1" x14ac:dyDescent="0.2">
      <c r="A18" s="17" t="s">
        <v>18</v>
      </c>
      <c r="B18" s="45" t="s">
        <v>34</v>
      </c>
      <c r="C18" s="45"/>
      <c r="D18" s="45"/>
      <c r="E18" s="45"/>
      <c r="F18" s="45"/>
      <c r="G18" s="45"/>
      <c r="H18" s="45"/>
      <c r="I18" s="31">
        <v>36650</v>
      </c>
      <c r="J18" s="32">
        <v>3</v>
      </c>
      <c r="K18" s="19">
        <f>I18/I6*100</f>
        <v>1.2086015389979146</v>
      </c>
      <c r="L18" s="19">
        <f>Polska!K19</f>
        <v>2.1221934187561962</v>
      </c>
      <c r="M18" s="5"/>
    </row>
    <row r="19" spans="1:13" ht="30" customHeight="1" x14ac:dyDescent="0.2">
      <c r="A19" s="17" t="s">
        <v>19</v>
      </c>
      <c r="B19" s="44" t="s">
        <v>35</v>
      </c>
      <c r="C19" s="44"/>
      <c r="D19" s="44"/>
      <c r="E19" s="44"/>
      <c r="F19" s="44"/>
      <c r="G19" s="44"/>
      <c r="H19" s="44"/>
      <c r="I19" s="31">
        <v>24922</v>
      </c>
      <c r="J19" s="32">
        <v>1</v>
      </c>
      <c r="K19" s="19">
        <f>I19/I6*100</f>
        <v>0.82184904651858193</v>
      </c>
      <c r="L19" s="19">
        <f>Polska!K20</f>
        <v>2.9452830468673685</v>
      </c>
      <c r="M19" s="5"/>
    </row>
    <row r="20" spans="1:13" ht="30" customHeight="1" x14ac:dyDescent="0.2">
      <c r="A20" s="17" t="s">
        <v>20</v>
      </c>
      <c r="B20" s="44" t="s">
        <v>36</v>
      </c>
      <c r="C20" s="44"/>
      <c r="D20" s="44"/>
      <c r="E20" s="44"/>
      <c r="F20" s="44"/>
      <c r="G20" s="44"/>
      <c r="H20" s="44"/>
      <c r="I20" s="31">
        <v>0</v>
      </c>
      <c r="J20" s="32">
        <v>0</v>
      </c>
      <c r="K20" s="19">
        <f>I20/I6*100</f>
        <v>0</v>
      </c>
      <c r="L20" s="19">
        <f>Polska!K21</f>
        <v>8.5114176305460152</v>
      </c>
      <c r="M20" s="5"/>
    </row>
    <row r="21" spans="1:13" s="3" customFormat="1" ht="15" customHeight="1" x14ac:dyDescent="0.2">
      <c r="A21" s="9">
        <v>4</v>
      </c>
      <c r="B21" s="46" t="s">
        <v>3</v>
      </c>
      <c r="C21" s="46"/>
      <c r="D21" s="46"/>
      <c r="E21" s="46"/>
      <c r="F21" s="46"/>
      <c r="G21" s="46"/>
      <c r="H21" s="46"/>
      <c r="I21" s="12">
        <f>I4+I5+I6</f>
        <v>50231324.710000001</v>
      </c>
      <c r="J21" s="20" t="s">
        <v>2</v>
      </c>
      <c r="K21" s="21">
        <f>I21/I$21*100</f>
        <v>100</v>
      </c>
      <c r="L21" s="22" t="s">
        <v>2</v>
      </c>
    </row>
    <row r="22" spans="1:13" ht="15" customHeight="1" x14ac:dyDescent="0.2">
      <c r="A22" s="23">
        <v>5</v>
      </c>
      <c r="B22" s="37" t="s">
        <v>37</v>
      </c>
      <c r="C22" s="38"/>
      <c r="D22" s="38"/>
      <c r="E22" s="38"/>
      <c r="F22" s="38"/>
      <c r="G22" s="38"/>
      <c r="H22" s="39"/>
      <c r="I22" s="24">
        <v>52690655</v>
      </c>
      <c r="J22" s="25" t="s">
        <v>6</v>
      </c>
      <c r="K22" s="40">
        <f>I21/I22*100</f>
        <v>95.332511448187546</v>
      </c>
      <c r="L22" s="41"/>
    </row>
    <row r="23" spans="1:13" ht="65.45" customHeight="1" x14ac:dyDescent="0.2">
      <c r="A23" s="28"/>
      <c r="B23" s="26" t="s">
        <v>65</v>
      </c>
      <c r="C23" s="29"/>
      <c r="D23" s="42" t="s">
        <v>60</v>
      </c>
      <c r="E23" s="43"/>
      <c r="F23" s="43"/>
      <c r="G23" s="30"/>
      <c r="H23" s="26" t="s">
        <v>61</v>
      </c>
      <c r="I23" s="27"/>
      <c r="J23" s="27"/>
      <c r="K23" s="27"/>
      <c r="L23" s="27"/>
    </row>
    <row r="24" spans="1:13" ht="15.75" x14ac:dyDescent="0.2">
      <c r="A24" s="27"/>
      <c r="B24" s="43" t="s">
        <v>38</v>
      </c>
      <c r="C24" s="43"/>
      <c r="D24" s="43"/>
      <c r="E24" s="43"/>
      <c r="F24" s="43"/>
      <c r="G24" s="43"/>
      <c r="H24" s="43"/>
      <c r="I24" s="27"/>
      <c r="J24" s="27"/>
      <c r="K24" s="27"/>
      <c r="L24" s="27"/>
    </row>
    <row r="25" spans="1:13" ht="15.75" x14ac:dyDescent="0.2">
      <c r="A25" s="27"/>
      <c r="B25" s="27" t="s">
        <v>68</v>
      </c>
      <c r="C25" s="26"/>
      <c r="D25" s="26"/>
      <c r="E25" s="26"/>
      <c r="F25" s="26"/>
      <c r="G25" s="26"/>
      <c r="H25" s="26"/>
      <c r="I25" s="27"/>
      <c r="J25" s="27"/>
      <c r="K25" s="27"/>
      <c r="L25" s="27"/>
    </row>
    <row r="26" spans="1:13" x14ac:dyDescent="0.2">
      <c r="B26" s="1"/>
      <c r="C26" s="1"/>
      <c r="D26" s="1"/>
      <c r="E26" s="1"/>
      <c r="F26" s="1"/>
      <c r="G26" s="1"/>
      <c r="H26" s="1"/>
    </row>
    <row r="27" spans="1:13" x14ac:dyDescent="0.2">
      <c r="B27" s="1"/>
      <c r="C27" s="1"/>
      <c r="D27" s="1"/>
      <c r="E27" s="1"/>
      <c r="F27" s="1"/>
      <c r="G27" s="1"/>
      <c r="H27" s="1"/>
    </row>
    <row r="28" spans="1:13" x14ac:dyDescent="0.2">
      <c r="B28" s="1"/>
      <c r="C28" s="1"/>
      <c r="D28" s="1"/>
      <c r="E28" s="1"/>
      <c r="F28" s="1"/>
      <c r="G28" s="1"/>
      <c r="H28" s="1"/>
    </row>
    <row r="29" spans="1:13" x14ac:dyDescent="0.2">
      <c r="B29" s="1"/>
      <c r="C29" s="1"/>
      <c r="D29" s="1"/>
      <c r="E29" s="1"/>
      <c r="F29" s="1"/>
      <c r="G29" s="1"/>
      <c r="H29" s="1"/>
    </row>
    <row r="30" spans="1:13" x14ac:dyDescent="0.2">
      <c r="B30" s="1"/>
      <c r="C30" s="1"/>
      <c r="D30" s="1"/>
      <c r="E30" s="1"/>
      <c r="F30" s="1"/>
      <c r="G30" s="1"/>
      <c r="H30" s="1"/>
    </row>
    <row r="31" spans="1:13" x14ac:dyDescent="0.2">
      <c r="B31" s="1"/>
      <c r="C31" s="1"/>
      <c r="D31" s="1"/>
      <c r="E31" s="1"/>
      <c r="F31" s="1"/>
      <c r="G31" s="1"/>
      <c r="H31" s="1"/>
    </row>
    <row r="32" spans="1:13" x14ac:dyDescent="0.2">
      <c r="B32" s="1"/>
      <c r="C32" s="1"/>
      <c r="D32" s="1"/>
      <c r="E32" s="1"/>
      <c r="F32" s="1"/>
      <c r="G32" s="1"/>
      <c r="H32" s="1"/>
    </row>
    <row r="33" s="1" customFormat="1" x14ac:dyDescent="0.2"/>
    <row r="34" s="1" customFormat="1" x14ac:dyDescent="0.2"/>
    <row r="35" s="1" customFormat="1" x14ac:dyDescent="0.2"/>
    <row r="36" s="1" customFormat="1" x14ac:dyDescent="0.2"/>
    <row r="37" s="1" customFormat="1" x14ac:dyDescent="0.2"/>
    <row r="38" s="1" customFormat="1" x14ac:dyDescent="0.2"/>
    <row r="39" s="1" customFormat="1" x14ac:dyDescent="0.2"/>
    <row r="40" s="1" customFormat="1" x14ac:dyDescent="0.2"/>
    <row r="41" s="1" customFormat="1" x14ac:dyDescent="0.2"/>
    <row r="42" s="1" customFormat="1" x14ac:dyDescent="0.2"/>
    <row r="43" s="1" customFormat="1" x14ac:dyDescent="0.2"/>
    <row r="44" s="1" customFormat="1" x14ac:dyDescent="0.2"/>
    <row r="45" s="1" customFormat="1" x14ac:dyDescent="0.2"/>
    <row r="46" s="1" customFormat="1" x14ac:dyDescent="0.2"/>
    <row r="47" s="1" customFormat="1" x14ac:dyDescent="0.2"/>
    <row r="48" s="1" customFormat="1" x14ac:dyDescent="0.2"/>
    <row r="49" spans="2:8" x14ac:dyDescent="0.2">
      <c r="B49" s="1"/>
      <c r="C49" s="1"/>
      <c r="D49" s="1"/>
      <c r="E49" s="1"/>
      <c r="F49" s="1"/>
      <c r="G49" s="1"/>
      <c r="H49" s="1"/>
    </row>
    <row r="50" spans="2:8" x14ac:dyDescent="0.2">
      <c r="B50" s="1"/>
      <c r="C50" s="1"/>
      <c r="D50" s="1"/>
      <c r="E50" s="1"/>
      <c r="F50" s="1"/>
      <c r="G50" s="1"/>
      <c r="H50" s="1"/>
    </row>
    <row r="51" spans="2:8" x14ac:dyDescent="0.2">
      <c r="B51" s="1"/>
      <c r="C51" s="1"/>
      <c r="D51" s="1"/>
      <c r="E51" s="1"/>
      <c r="F51" s="1"/>
      <c r="G51" s="1"/>
      <c r="H51" s="1"/>
    </row>
    <row r="52" spans="2:8" x14ac:dyDescent="0.2">
      <c r="B52" s="1"/>
      <c r="C52" s="1"/>
      <c r="D52" s="1"/>
      <c r="E52" s="1"/>
      <c r="F52" s="1"/>
      <c r="G52" s="1"/>
      <c r="H52" s="1"/>
    </row>
    <row r="53" spans="2:8" x14ac:dyDescent="0.2">
      <c r="B53" s="1"/>
      <c r="C53" s="1"/>
      <c r="D53" s="1"/>
      <c r="E53" s="1"/>
      <c r="F53" s="1"/>
      <c r="G53" s="1"/>
      <c r="H53" s="1"/>
    </row>
    <row r="54" spans="2:8" x14ac:dyDescent="0.2">
      <c r="B54" s="1"/>
      <c r="C54" s="1"/>
      <c r="D54" s="1"/>
      <c r="E54" s="1"/>
      <c r="F54" s="1"/>
      <c r="G54" s="1"/>
      <c r="H54" s="1"/>
    </row>
    <row r="55" spans="2:8" x14ac:dyDescent="0.2">
      <c r="B55" s="1"/>
      <c r="C55" s="1"/>
      <c r="D55" s="1"/>
      <c r="E55" s="1"/>
      <c r="F55" s="1"/>
      <c r="G55" s="1"/>
      <c r="H55" s="1"/>
    </row>
    <row r="56" spans="2:8" x14ac:dyDescent="0.2">
      <c r="B56" s="1"/>
      <c r="C56" s="1"/>
      <c r="D56" s="1"/>
      <c r="E56" s="1"/>
      <c r="F56" s="1"/>
      <c r="G56" s="1"/>
      <c r="H56" s="1"/>
    </row>
    <row r="57" spans="2:8" x14ac:dyDescent="0.2">
      <c r="B57" s="1"/>
      <c r="C57" s="1"/>
      <c r="D57" s="1"/>
      <c r="E57" s="1"/>
      <c r="F57" s="1"/>
      <c r="G57" s="1"/>
      <c r="H57" s="1"/>
    </row>
    <row r="58" spans="2:8" x14ac:dyDescent="0.2">
      <c r="B58" s="1"/>
      <c r="C58" s="1"/>
      <c r="D58" s="1"/>
      <c r="E58" s="1"/>
      <c r="F58" s="1"/>
      <c r="G58" s="1"/>
      <c r="H58" s="1"/>
    </row>
    <row r="59" spans="2:8" x14ac:dyDescent="0.2">
      <c r="B59" s="1"/>
      <c r="C59" s="1"/>
      <c r="D59" s="1"/>
      <c r="E59" s="1"/>
      <c r="F59" s="1"/>
      <c r="G59" s="1"/>
      <c r="H59" s="1"/>
    </row>
    <row r="60" spans="2:8" x14ac:dyDescent="0.2">
      <c r="B60" s="1"/>
      <c r="C60" s="1"/>
      <c r="D60" s="1"/>
      <c r="E60" s="1"/>
      <c r="F60" s="1"/>
      <c r="G60" s="1"/>
      <c r="H60" s="1"/>
    </row>
    <row r="61" spans="2:8" x14ac:dyDescent="0.2">
      <c r="B61" s="1"/>
      <c r="C61" s="1"/>
      <c r="D61" s="1"/>
      <c r="E61" s="1"/>
      <c r="F61" s="1"/>
      <c r="G61" s="1"/>
      <c r="H61" s="1"/>
    </row>
    <row r="62" spans="2:8" x14ac:dyDescent="0.2"/>
    <row r="63" spans="2:8" x14ac:dyDescent="0.2"/>
    <row r="64" spans="2:8" x14ac:dyDescent="0.2"/>
    <row r="65" x14ac:dyDescent="0.2"/>
    <row r="66" x14ac:dyDescent="0.2"/>
    <row r="67" x14ac:dyDescent="0.2"/>
    <row r="68" x14ac:dyDescent="0.2"/>
  </sheetData>
  <mergeCells count="27">
    <mergeCell ref="A1:L1"/>
    <mergeCell ref="A2:A3"/>
    <mergeCell ref="B2:H3"/>
    <mergeCell ref="I2:K2"/>
    <mergeCell ref="L2:L3"/>
    <mergeCell ref="B15:H15"/>
    <mergeCell ref="B4:H4"/>
    <mergeCell ref="B5:H5"/>
    <mergeCell ref="B6:H6"/>
    <mergeCell ref="B7:H7"/>
    <mergeCell ref="B8:H8"/>
    <mergeCell ref="B9:H9"/>
    <mergeCell ref="B10:H10"/>
    <mergeCell ref="B11:H11"/>
    <mergeCell ref="B12:H12"/>
    <mergeCell ref="B13:H13"/>
    <mergeCell ref="B14:H14"/>
    <mergeCell ref="B22:H22"/>
    <mergeCell ref="K22:L22"/>
    <mergeCell ref="D23:F23"/>
    <mergeCell ref="B24:H24"/>
    <mergeCell ref="B16:H16"/>
    <mergeCell ref="B17:H17"/>
    <mergeCell ref="B18:H18"/>
    <mergeCell ref="B19:H19"/>
    <mergeCell ref="B20:H20"/>
    <mergeCell ref="B21:H21"/>
  </mergeCells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M68"/>
  <sheetViews>
    <sheetView workbookViewId="0">
      <selection activeCell="V10" sqref="V10"/>
    </sheetView>
  </sheetViews>
  <sheetFormatPr defaultColWidth="0" defaultRowHeight="12.75" zeroHeight="1" x14ac:dyDescent="0.2"/>
  <cols>
    <col min="1" max="1" width="4.28515625" style="1" bestFit="1" customWidth="1"/>
    <col min="2" max="2" width="13.85546875" style="4" customWidth="1"/>
    <col min="3" max="3" width="2.7109375" style="4" customWidth="1"/>
    <col min="4" max="4" width="7.7109375" style="4" customWidth="1"/>
    <col min="5" max="5" width="2.7109375" style="4" customWidth="1"/>
    <col min="6" max="6" width="7.28515625" style="4" customWidth="1"/>
    <col min="7" max="7" width="2.7109375" style="4" customWidth="1"/>
    <col min="8" max="8" width="51.28515625" style="4" customWidth="1"/>
    <col min="9" max="9" width="11" style="1" customWidth="1"/>
    <col min="10" max="10" width="7.5703125" style="1" customWidth="1"/>
    <col min="11" max="11" width="9.42578125" style="1" customWidth="1"/>
    <col min="12" max="12" width="8.5703125" style="1" customWidth="1"/>
    <col min="13" max="13" width="10.140625" style="1" customWidth="1"/>
    <col min="14" max="16381" width="9.140625" style="1" customWidth="1"/>
    <col min="16382" max="16382" width="3.28515625" style="1" customWidth="1"/>
    <col min="16383" max="16383" width="8.85546875" style="1" customWidth="1"/>
    <col min="16384" max="16384" width="8.42578125" style="1" customWidth="1"/>
  </cols>
  <sheetData>
    <row r="1" spans="1:13" ht="40.9" customHeight="1" x14ac:dyDescent="0.2">
      <c r="A1" s="47" t="str">
        <f>CONCATENATE(lista!B19,lista!B2,lista!B20)</f>
        <v>Struktura wydatków województwa dolnośląskiego na rehabilitację zawodową i społeczną osób niepełnosprawnych ze środków PFRON w 2025 roku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3" ht="15.95" customHeight="1" x14ac:dyDescent="0.2">
      <c r="A2" s="48" t="s">
        <v>5</v>
      </c>
      <c r="B2" s="50" t="s">
        <v>0</v>
      </c>
      <c r="C2" s="49"/>
      <c r="D2" s="49"/>
      <c r="E2" s="49"/>
      <c r="F2" s="49"/>
      <c r="G2" s="49"/>
      <c r="H2" s="49"/>
      <c r="I2" s="48" t="s">
        <v>58</v>
      </c>
      <c r="J2" s="48"/>
      <c r="K2" s="48"/>
      <c r="L2" s="50" t="s">
        <v>59</v>
      </c>
    </row>
    <row r="3" spans="1:13" s="2" customFormat="1" ht="33" customHeight="1" x14ac:dyDescent="0.2">
      <c r="A3" s="49"/>
      <c r="B3" s="49"/>
      <c r="C3" s="49"/>
      <c r="D3" s="49"/>
      <c r="E3" s="49"/>
      <c r="F3" s="49"/>
      <c r="G3" s="49"/>
      <c r="H3" s="49"/>
      <c r="I3" s="11" t="s">
        <v>56</v>
      </c>
      <c r="J3" s="11" t="s">
        <v>1</v>
      </c>
      <c r="K3" s="10" t="s">
        <v>4</v>
      </c>
      <c r="L3" s="50"/>
    </row>
    <row r="4" spans="1:13" s="2" customFormat="1" ht="15" customHeight="1" x14ac:dyDescent="0.2">
      <c r="A4" s="9">
        <f t="shared" ref="A4:A6" si="0">A3+1</f>
        <v>1</v>
      </c>
      <c r="B4" s="46" t="s">
        <v>23</v>
      </c>
      <c r="C4" s="46"/>
      <c r="D4" s="46"/>
      <c r="E4" s="46"/>
      <c r="F4" s="46"/>
      <c r="G4" s="46"/>
      <c r="H4" s="46"/>
      <c r="I4" s="12">
        <v>22813195</v>
      </c>
      <c r="J4" s="13">
        <v>12</v>
      </c>
      <c r="K4" s="14">
        <f>I4/I21*100</f>
        <v>91.706964242830466</v>
      </c>
      <c r="L4" s="14">
        <f>Polska!K5</f>
        <v>69.941325917816528</v>
      </c>
    </row>
    <row r="5" spans="1:13" s="2" customFormat="1" ht="30" customHeight="1" x14ac:dyDescent="0.2">
      <c r="A5" s="9">
        <f t="shared" si="0"/>
        <v>2</v>
      </c>
      <c r="B5" s="46" t="s">
        <v>69</v>
      </c>
      <c r="C5" s="46"/>
      <c r="D5" s="46"/>
      <c r="E5" s="46"/>
      <c r="F5" s="46"/>
      <c r="G5" s="46"/>
      <c r="H5" s="46"/>
      <c r="I5" s="12">
        <v>962991</v>
      </c>
      <c r="J5" s="15">
        <v>6</v>
      </c>
      <c r="K5" s="14">
        <f>I5/I21*100</f>
        <v>3.8711360334739418</v>
      </c>
      <c r="L5" s="14">
        <f>Polska!K6</f>
        <v>20.731095001365304</v>
      </c>
    </row>
    <row r="6" spans="1:13" s="2" customFormat="1" ht="15" customHeight="1" x14ac:dyDescent="0.2">
      <c r="A6" s="9">
        <f t="shared" si="0"/>
        <v>3</v>
      </c>
      <c r="B6" s="46" t="s">
        <v>22</v>
      </c>
      <c r="C6" s="46"/>
      <c r="D6" s="46"/>
      <c r="E6" s="46"/>
      <c r="F6" s="46"/>
      <c r="G6" s="46"/>
      <c r="H6" s="46"/>
      <c r="I6" s="12">
        <f>SUM(I7:I20)</f>
        <v>1100000</v>
      </c>
      <c r="J6" s="16">
        <f>SUM(J7:J20)</f>
        <v>46</v>
      </c>
      <c r="K6" s="14">
        <f>I6/I21*100</f>
        <v>4.4218997236955859</v>
      </c>
      <c r="L6" s="14">
        <f>Polska!K7</f>
        <v>9.3275790808181682</v>
      </c>
    </row>
    <row r="7" spans="1:13" ht="15" customHeight="1" x14ac:dyDescent="0.2">
      <c r="A7" s="17" t="s">
        <v>7</v>
      </c>
      <c r="B7" s="44" t="s">
        <v>21</v>
      </c>
      <c r="C7" s="44"/>
      <c r="D7" s="44"/>
      <c r="E7" s="44"/>
      <c r="F7" s="44"/>
      <c r="G7" s="44"/>
      <c r="H7" s="44"/>
      <c r="I7" s="31">
        <v>0</v>
      </c>
      <c r="J7" s="32">
        <v>0</v>
      </c>
      <c r="K7" s="19">
        <f>I7/I6*100</f>
        <v>0</v>
      </c>
      <c r="L7" s="19">
        <f>Polska!K8</f>
        <v>10.196076575454525</v>
      </c>
      <c r="M7" s="5"/>
    </row>
    <row r="8" spans="1:13" s="3" customFormat="1" ht="30" customHeight="1" x14ac:dyDescent="0.2">
      <c r="A8" s="17" t="s">
        <v>8</v>
      </c>
      <c r="B8" s="44" t="s">
        <v>25</v>
      </c>
      <c r="C8" s="44"/>
      <c r="D8" s="44"/>
      <c r="E8" s="44"/>
      <c r="F8" s="44"/>
      <c r="G8" s="44"/>
      <c r="H8" s="44"/>
      <c r="I8" s="31">
        <v>0</v>
      </c>
      <c r="J8" s="32">
        <v>0</v>
      </c>
      <c r="K8" s="19">
        <f>I8/I6*100</f>
        <v>0</v>
      </c>
      <c r="L8" s="19">
        <f>Polska!K9</f>
        <v>12.445535055922443</v>
      </c>
      <c r="M8" s="6"/>
    </row>
    <row r="9" spans="1:13" s="3" customFormat="1" ht="30" customHeight="1" x14ac:dyDescent="0.2">
      <c r="A9" s="17" t="s">
        <v>9</v>
      </c>
      <c r="B9" s="44" t="s">
        <v>26</v>
      </c>
      <c r="C9" s="44"/>
      <c r="D9" s="44"/>
      <c r="E9" s="44"/>
      <c r="F9" s="44"/>
      <c r="G9" s="44"/>
      <c r="H9" s="44"/>
      <c r="I9" s="31">
        <v>0</v>
      </c>
      <c r="J9" s="32">
        <v>0</v>
      </c>
      <c r="K9" s="19">
        <f>I9/I6*100</f>
        <v>0</v>
      </c>
      <c r="L9" s="19">
        <f>Polska!K10</f>
        <v>8.8298096053529012</v>
      </c>
      <c r="M9" s="6"/>
    </row>
    <row r="10" spans="1:13" s="3" customFormat="1" ht="30" customHeight="1" x14ac:dyDescent="0.2">
      <c r="A10" s="17" t="s">
        <v>10</v>
      </c>
      <c r="B10" s="44" t="s">
        <v>27</v>
      </c>
      <c r="C10" s="44"/>
      <c r="D10" s="44"/>
      <c r="E10" s="44"/>
      <c r="F10" s="44"/>
      <c r="G10" s="44"/>
      <c r="H10" s="44"/>
      <c r="I10" s="31">
        <v>0</v>
      </c>
      <c r="J10" s="32">
        <v>0</v>
      </c>
      <c r="K10" s="19">
        <f>I10/I6*100</f>
        <v>0</v>
      </c>
      <c r="L10" s="19">
        <f>Polska!K11</f>
        <v>2.7281724995716563</v>
      </c>
      <c r="M10" s="6"/>
    </row>
    <row r="11" spans="1:13" s="3" customFormat="1" ht="15" customHeight="1" x14ac:dyDescent="0.2">
      <c r="A11" s="17" t="s">
        <v>11</v>
      </c>
      <c r="B11" s="44" t="s">
        <v>55</v>
      </c>
      <c r="C11" s="44"/>
      <c r="D11" s="44"/>
      <c r="E11" s="44"/>
      <c r="F11" s="44"/>
      <c r="G11" s="44"/>
      <c r="H11" s="44"/>
      <c r="I11" s="31">
        <v>945479.9</v>
      </c>
      <c r="J11" s="32">
        <v>34</v>
      </c>
      <c r="K11" s="19">
        <f>I11/I6*100</f>
        <v>85.952718181818184</v>
      </c>
      <c r="L11" s="19">
        <f>Polska!K12</f>
        <v>19.962070267272299</v>
      </c>
      <c r="M11" s="6"/>
    </row>
    <row r="12" spans="1:13" ht="30" customHeight="1" x14ac:dyDescent="0.2">
      <c r="A12" s="17" t="s">
        <v>12</v>
      </c>
      <c r="B12" s="44" t="s">
        <v>28</v>
      </c>
      <c r="C12" s="44"/>
      <c r="D12" s="44"/>
      <c r="E12" s="44"/>
      <c r="F12" s="44"/>
      <c r="G12" s="44"/>
      <c r="H12" s="44"/>
      <c r="I12" s="31">
        <v>0</v>
      </c>
      <c r="J12" s="32">
        <v>0</v>
      </c>
      <c r="K12" s="19">
        <f>I12/I6*100</f>
        <v>0</v>
      </c>
      <c r="L12" s="19">
        <f>Polska!K13</f>
        <v>1.6153756055941664</v>
      </c>
      <c r="M12" s="5"/>
    </row>
    <row r="13" spans="1:13" ht="15" customHeight="1" x14ac:dyDescent="0.2">
      <c r="A13" s="17" t="s">
        <v>13</v>
      </c>
      <c r="B13" s="44" t="s">
        <v>29</v>
      </c>
      <c r="C13" s="44"/>
      <c r="D13" s="44"/>
      <c r="E13" s="44"/>
      <c r="F13" s="44"/>
      <c r="G13" s="44"/>
      <c r="H13" s="44"/>
      <c r="I13" s="31">
        <v>0</v>
      </c>
      <c r="J13" s="32">
        <v>0</v>
      </c>
      <c r="K13" s="19">
        <f>I13/I6*100</f>
        <v>0</v>
      </c>
      <c r="L13" s="19">
        <f>Polska!K14</f>
        <v>0</v>
      </c>
      <c r="M13" s="5"/>
    </row>
    <row r="14" spans="1:13" ht="15" customHeight="1" x14ac:dyDescent="0.2">
      <c r="A14" s="17" t="s">
        <v>14</v>
      </c>
      <c r="B14" s="44" t="s">
        <v>30</v>
      </c>
      <c r="C14" s="44"/>
      <c r="D14" s="44"/>
      <c r="E14" s="44"/>
      <c r="F14" s="44"/>
      <c r="G14" s="44"/>
      <c r="H14" s="44"/>
      <c r="I14" s="31">
        <v>0</v>
      </c>
      <c r="J14" s="32">
        <v>0</v>
      </c>
      <c r="K14" s="19">
        <f>I14/I6*100</f>
        <v>0</v>
      </c>
      <c r="L14" s="19">
        <f>Polska!K15</f>
        <v>0</v>
      </c>
      <c r="M14" s="5"/>
    </row>
    <row r="15" spans="1:13" ht="30" customHeight="1" x14ac:dyDescent="0.2">
      <c r="A15" s="17" t="s">
        <v>15</v>
      </c>
      <c r="B15" s="44" t="s">
        <v>31</v>
      </c>
      <c r="C15" s="44"/>
      <c r="D15" s="44"/>
      <c r="E15" s="44"/>
      <c r="F15" s="44"/>
      <c r="G15" s="44"/>
      <c r="H15" s="44"/>
      <c r="I15" s="31">
        <v>0</v>
      </c>
      <c r="J15" s="32">
        <v>0</v>
      </c>
      <c r="K15" s="19">
        <f>I15/I6*100</f>
        <v>0</v>
      </c>
      <c r="L15" s="19">
        <f>Polska!K16</f>
        <v>0.28478355270609873</v>
      </c>
      <c r="M15" s="5"/>
    </row>
    <row r="16" spans="1:13" ht="30" customHeight="1" x14ac:dyDescent="0.2">
      <c r="A16" s="17" t="s">
        <v>16</v>
      </c>
      <c r="B16" s="44" t="s">
        <v>32</v>
      </c>
      <c r="C16" s="44"/>
      <c r="D16" s="44"/>
      <c r="E16" s="44"/>
      <c r="F16" s="44"/>
      <c r="G16" s="44"/>
      <c r="H16" s="44"/>
      <c r="I16" s="31">
        <v>154520.1</v>
      </c>
      <c r="J16" s="32">
        <v>12</v>
      </c>
      <c r="K16" s="19">
        <f>I16/I6*100</f>
        <v>14.047281818181819</v>
      </c>
      <c r="L16" s="19">
        <f>Polska!K17</f>
        <v>26.653371958088684</v>
      </c>
      <c r="M16" s="5"/>
    </row>
    <row r="17" spans="1:13" ht="30" customHeight="1" x14ac:dyDescent="0.2">
      <c r="A17" s="17" t="s">
        <v>17</v>
      </c>
      <c r="B17" s="44" t="s">
        <v>33</v>
      </c>
      <c r="C17" s="44"/>
      <c r="D17" s="44"/>
      <c r="E17" s="44"/>
      <c r="F17" s="44"/>
      <c r="G17" s="44"/>
      <c r="H17" s="44"/>
      <c r="I17" s="31">
        <v>0</v>
      </c>
      <c r="J17" s="32">
        <v>0</v>
      </c>
      <c r="K17" s="19">
        <f>I17/I6*100</f>
        <v>0</v>
      </c>
      <c r="L17" s="19">
        <f>Polska!K18</f>
        <v>3.7059107838676586</v>
      </c>
      <c r="M17" s="5"/>
    </row>
    <row r="18" spans="1:13" ht="30" customHeight="1" x14ac:dyDescent="0.2">
      <c r="A18" s="17" t="s">
        <v>18</v>
      </c>
      <c r="B18" s="45" t="s">
        <v>34</v>
      </c>
      <c r="C18" s="45"/>
      <c r="D18" s="45"/>
      <c r="E18" s="45"/>
      <c r="F18" s="45"/>
      <c r="G18" s="45"/>
      <c r="H18" s="45"/>
      <c r="I18" s="31">
        <v>0</v>
      </c>
      <c r="J18" s="32">
        <v>0</v>
      </c>
      <c r="K18" s="19">
        <f>I18/I6*100</f>
        <v>0</v>
      </c>
      <c r="L18" s="19">
        <f>Polska!K19</f>
        <v>2.1221934187561962</v>
      </c>
      <c r="M18" s="5"/>
    </row>
    <row r="19" spans="1:13" ht="30" customHeight="1" x14ac:dyDescent="0.2">
      <c r="A19" s="17" t="s">
        <v>19</v>
      </c>
      <c r="B19" s="44" t="s">
        <v>35</v>
      </c>
      <c r="C19" s="44"/>
      <c r="D19" s="44"/>
      <c r="E19" s="44"/>
      <c r="F19" s="44"/>
      <c r="G19" s="44"/>
      <c r="H19" s="44"/>
      <c r="I19" s="31">
        <v>0</v>
      </c>
      <c r="J19" s="32">
        <v>0</v>
      </c>
      <c r="K19" s="19">
        <f>I19/I6*100</f>
        <v>0</v>
      </c>
      <c r="L19" s="19">
        <f>Polska!K20</f>
        <v>2.9452830468673685</v>
      </c>
      <c r="M19" s="5"/>
    </row>
    <row r="20" spans="1:13" ht="30" customHeight="1" x14ac:dyDescent="0.2">
      <c r="A20" s="17" t="s">
        <v>20</v>
      </c>
      <c r="B20" s="44" t="s">
        <v>36</v>
      </c>
      <c r="C20" s="44"/>
      <c r="D20" s="44"/>
      <c r="E20" s="44"/>
      <c r="F20" s="44"/>
      <c r="G20" s="44"/>
      <c r="H20" s="44"/>
      <c r="I20" s="31">
        <v>0</v>
      </c>
      <c r="J20" s="32">
        <v>0</v>
      </c>
      <c r="K20" s="19">
        <f>I20/I6*100</f>
        <v>0</v>
      </c>
      <c r="L20" s="19">
        <f>Polska!K21</f>
        <v>8.5114176305460152</v>
      </c>
      <c r="M20" s="5"/>
    </row>
    <row r="21" spans="1:13" s="3" customFormat="1" ht="15" customHeight="1" x14ac:dyDescent="0.2">
      <c r="A21" s="9">
        <v>4</v>
      </c>
      <c r="B21" s="46" t="s">
        <v>3</v>
      </c>
      <c r="C21" s="46"/>
      <c r="D21" s="46"/>
      <c r="E21" s="46"/>
      <c r="F21" s="46"/>
      <c r="G21" s="46"/>
      <c r="H21" s="46"/>
      <c r="I21" s="12">
        <f>I4+I5+I6</f>
        <v>24876186</v>
      </c>
      <c r="J21" s="20" t="s">
        <v>2</v>
      </c>
      <c r="K21" s="21">
        <f>I21/I$21*100</f>
        <v>100</v>
      </c>
      <c r="L21" s="22" t="s">
        <v>2</v>
      </c>
    </row>
    <row r="22" spans="1:13" ht="15" customHeight="1" x14ac:dyDescent="0.2">
      <c r="A22" s="23">
        <v>5</v>
      </c>
      <c r="B22" s="37" t="s">
        <v>37</v>
      </c>
      <c r="C22" s="38"/>
      <c r="D22" s="38"/>
      <c r="E22" s="38"/>
      <c r="F22" s="38"/>
      <c r="G22" s="38"/>
      <c r="H22" s="39"/>
      <c r="I22" s="24">
        <v>24895199</v>
      </c>
      <c r="J22" s="25" t="s">
        <v>6</v>
      </c>
      <c r="K22" s="40">
        <f>I21/I22*100</f>
        <v>99.923627844870808</v>
      </c>
      <c r="L22" s="41"/>
    </row>
    <row r="23" spans="1:13" ht="65.45" customHeight="1" x14ac:dyDescent="0.2">
      <c r="A23" s="28"/>
      <c r="B23" s="26" t="s">
        <v>65</v>
      </c>
      <c r="C23" s="29"/>
      <c r="D23" s="42" t="s">
        <v>60</v>
      </c>
      <c r="E23" s="43"/>
      <c r="F23" s="43"/>
      <c r="G23" s="30"/>
      <c r="H23" s="26" t="s">
        <v>61</v>
      </c>
      <c r="I23" s="27"/>
      <c r="J23" s="27"/>
      <c r="K23" s="27"/>
      <c r="L23" s="27"/>
    </row>
    <row r="24" spans="1:13" ht="15.75" x14ac:dyDescent="0.2">
      <c r="A24" s="27"/>
      <c r="B24" s="43" t="s">
        <v>38</v>
      </c>
      <c r="C24" s="43"/>
      <c r="D24" s="43"/>
      <c r="E24" s="43"/>
      <c r="F24" s="43"/>
      <c r="G24" s="43"/>
      <c r="H24" s="43"/>
      <c r="I24" s="27"/>
      <c r="J24" s="27"/>
      <c r="K24" s="27"/>
      <c r="L24" s="27"/>
    </row>
    <row r="25" spans="1:13" ht="15.75" x14ac:dyDescent="0.2">
      <c r="A25" s="27"/>
      <c r="B25" s="27" t="s">
        <v>68</v>
      </c>
      <c r="C25" s="26"/>
      <c r="D25" s="26"/>
      <c r="E25" s="26"/>
      <c r="F25" s="26"/>
      <c r="G25" s="26"/>
      <c r="H25" s="26"/>
      <c r="I25" s="27"/>
      <c r="J25" s="27"/>
      <c r="K25" s="27"/>
      <c r="L25" s="27"/>
    </row>
    <row r="26" spans="1:13" x14ac:dyDescent="0.2">
      <c r="B26" s="1"/>
      <c r="C26" s="1"/>
      <c r="D26" s="1"/>
      <c r="E26" s="1"/>
      <c r="F26" s="1"/>
      <c r="G26" s="1"/>
      <c r="H26" s="1"/>
    </row>
    <row r="27" spans="1:13" x14ac:dyDescent="0.2">
      <c r="B27" s="1"/>
      <c r="C27" s="1"/>
      <c r="D27" s="1"/>
      <c r="E27" s="1"/>
      <c r="F27" s="1"/>
      <c r="G27" s="1"/>
      <c r="H27" s="1"/>
    </row>
    <row r="28" spans="1:13" x14ac:dyDescent="0.2">
      <c r="B28" s="1"/>
      <c r="C28" s="1"/>
      <c r="D28" s="1"/>
      <c r="E28" s="1"/>
      <c r="F28" s="1"/>
      <c r="G28" s="1"/>
      <c r="H28" s="1"/>
    </row>
    <row r="29" spans="1:13" x14ac:dyDescent="0.2">
      <c r="B29" s="1"/>
      <c r="C29" s="1"/>
      <c r="D29" s="1"/>
      <c r="E29" s="1"/>
      <c r="F29" s="1"/>
      <c r="G29" s="1"/>
      <c r="H29" s="1"/>
    </row>
    <row r="30" spans="1:13" x14ac:dyDescent="0.2">
      <c r="B30" s="1"/>
      <c r="C30" s="1"/>
      <c r="D30" s="1"/>
      <c r="E30" s="1"/>
      <c r="F30" s="1"/>
      <c r="G30" s="1"/>
      <c r="H30" s="1"/>
    </row>
    <row r="31" spans="1:13" x14ac:dyDescent="0.2">
      <c r="B31" s="1"/>
      <c r="C31" s="1"/>
      <c r="D31" s="1"/>
      <c r="E31" s="1"/>
      <c r="F31" s="1"/>
      <c r="G31" s="1"/>
      <c r="H31" s="1"/>
    </row>
    <row r="32" spans="1:13" x14ac:dyDescent="0.2">
      <c r="B32" s="1"/>
      <c r="C32" s="1"/>
      <c r="D32" s="1"/>
      <c r="E32" s="1"/>
      <c r="F32" s="1"/>
      <c r="G32" s="1"/>
      <c r="H32" s="1"/>
    </row>
    <row r="33" s="1" customFormat="1" x14ac:dyDescent="0.2"/>
    <row r="34" s="1" customFormat="1" x14ac:dyDescent="0.2"/>
    <row r="35" s="1" customFormat="1" x14ac:dyDescent="0.2"/>
    <row r="36" s="1" customFormat="1" x14ac:dyDescent="0.2"/>
    <row r="37" s="1" customFormat="1" x14ac:dyDescent="0.2"/>
    <row r="38" s="1" customFormat="1" x14ac:dyDescent="0.2"/>
    <row r="39" s="1" customFormat="1" x14ac:dyDescent="0.2"/>
    <row r="40" s="1" customFormat="1" x14ac:dyDescent="0.2"/>
    <row r="41" s="1" customFormat="1" x14ac:dyDescent="0.2"/>
    <row r="42" s="1" customFormat="1" x14ac:dyDescent="0.2"/>
    <row r="43" s="1" customFormat="1" x14ac:dyDescent="0.2"/>
    <row r="44" s="1" customFormat="1" x14ac:dyDescent="0.2"/>
    <row r="45" s="1" customFormat="1" x14ac:dyDescent="0.2"/>
    <row r="46" s="1" customFormat="1" x14ac:dyDescent="0.2"/>
    <row r="47" s="1" customFormat="1" x14ac:dyDescent="0.2"/>
    <row r="48" s="1" customFormat="1" x14ac:dyDescent="0.2"/>
    <row r="49" spans="2:8" x14ac:dyDescent="0.2">
      <c r="B49" s="1"/>
      <c r="C49" s="1"/>
      <c r="D49" s="1"/>
      <c r="E49" s="1"/>
      <c r="F49" s="1"/>
      <c r="G49" s="1"/>
      <c r="H49" s="1"/>
    </row>
    <row r="50" spans="2:8" x14ac:dyDescent="0.2">
      <c r="B50" s="1"/>
      <c r="C50" s="1"/>
      <c r="D50" s="1"/>
      <c r="E50" s="1"/>
      <c r="F50" s="1"/>
      <c r="G50" s="1"/>
      <c r="H50" s="1"/>
    </row>
    <row r="51" spans="2:8" x14ac:dyDescent="0.2">
      <c r="B51" s="1"/>
      <c r="C51" s="1"/>
      <c r="D51" s="1"/>
      <c r="E51" s="1"/>
      <c r="F51" s="1"/>
      <c r="G51" s="1"/>
      <c r="H51" s="1"/>
    </row>
    <row r="52" spans="2:8" x14ac:dyDescent="0.2">
      <c r="B52" s="1"/>
      <c r="C52" s="1"/>
      <c r="D52" s="1"/>
      <c r="E52" s="1"/>
      <c r="F52" s="1"/>
      <c r="G52" s="1"/>
      <c r="H52" s="1"/>
    </row>
    <row r="53" spans="2:8" x14ac:dyDescent="0.2">
      <c r="B53" s="1"/>
      <c r="C53" s="1"/>
      <c r="D53" s="1"/>
      <c r="E53" s="1"/>
      <c r="F53" s="1"/>
      <c r="G53" s="1"/>
      <c r="H53" s="1"/>
    </row>
    <row r="54" spans="2:8" x14ac:dyDescent="0.2">
      <c r="B54" s="1"/>
      <c r="C54" s="1"/>
      <c r="D54" s="1"/>
      <c r="E54" s="1"/>
      <c r="F54" s="1"/>
      <c r="G54" s="1"/>
      <c r="H54" s="1"/>
    </row>
    <row r="55" spans="2:8" x14ac:dyDescent="0.2">
      <c r="B55" s="1"/>
      <c r="C55" s="1"/>
      <c r="D55" s="1"/>
      <c r="E55" s="1"/>
      <c r="F55" s="1"/>
      <c r="G55" s="1"/>
      <c r="H55" s="1"/>
    </row>
    <row r="56" spans="2:8" x14ac:dyDescent="0.2">
      <c r="B56" s="1"/>
      <c r="C56" s="1"/>
      <c r="D56" s="1"/>
      <c r="E56" s="1"/>
      <c r="F56" s="1"/>
      <c r="G56" s="1"/>
      <c r="H56" s="1"/>
    </row>
    <row r="57" spans="2:8" x14ac:dyDescent="0.2">
      <c r="B57" s="1"/>
      <c r="C57" s="1"/>
      <c r="D57" s="1"/>
      <c r="E57" s="1"/>
      <c r="F57" s="1"/>
      <c r="G57" s="1"/>
      <c r="H57" s="1"/>
    </row>
    <row r="58" spans="2:8" x14ac:dyDescent="0.2">
      <c r="B58" s="1"/>
      <c r="C58" s="1"/>
      <c r="D58" s="1"/>
      <c r="E58" s="1"/>
      <c r="F58" s="1"/>
      <c r="G58" s="1"/>
      <c r="H58" s="1"/>
    </row>
    <row r="59" spans="2:8" x14ac:dyDescent="0.2">
      <c r="B59" s="1"/>
      <c r="C59" s="1"/>
      <c r="D59" s="1"/>
      <c r="E59" s="1"/>
      <c r="F59" s="1"/>
      <c r="G59" s="1"/>
      <c r="H59" s="1"/>
    </row>
    <row r="60" spans="2:8" x14ac:dyDescent="0.2">
      <c r="B60" s="1"/>
      <c r="C60" s="1"/>
      <c r="D60" s="1"/>
      <c r="E60" s="1"/>
      <c r="F60" s="1"/>
      <c r="G60" s="1"/>
      <c r="H60" s="1"/>
    </row>
    <row r="61" spans="2:8" x14ac:dyDescent="0.2">
      <c r="B61" s="1"/>
      <c r="C61" s="1"/>
      <c r="D61" s="1"/>
      <c r="E61" s="1"/>
      <c r="F61" s="1"/>
      <c r="G61" s="1"/>
      <c r="H61" s="1"/>
    </row>
    <row r="62" spans="2:8" x14ac:dyDescent="0.2"/>
    <row r="63" spans="2:8" x14ac:dyDescent="0.2"/>
    <row r="64" spans="2:8" x14ac:dyDescent="0.2"/>
    <row r="65" x14ac:dyDescent="0.2"/>
    <row r="66" x14ac:dyDescent="0.2"/>
    <row r="67" x14ac:dyDescent="0.2"/>
    <row r="68" x14ac:dyDescent="0.2"/>
  </sheetData>
  <mergeCells count="27">
    <mergeCell ref="A1:L1"/>
    <mergeCell ref="A2:A3"/>
    <mergeCell ref="B2:H3"/>
    <mergeCell ref="I2:K2"/>
    <mergeCell ref="L2:L3"/>
    <mergeCell ref="B15:H15"/>
    <mergeCell ref="B4:H4"/>
    <mergeCell ref="B5:H5"/>
    <mergeCell ref="B6:H6"/>
    <mergeCell ref="B7:H7"/>
    <mergeCell ref="B8:H8"/>
    <mergeCell ref="B9:H9"/>
    <mergeCell ref="B10:H10"/>
    <mergeCell ref="B11:H11"/>
    <mergeCell ref="B12:H12"/>
    <mergeCell ref="B13:H13"/>
    <mergeCell ref="B14:H14"/>
    <mergeCell ref="B22:H22"/>
    <mergeCell ref="K22:L22"/>
    <mergeCell ref="D23:F23"/>
    <mergeCell ref="B24:H24"/>
    <mergeCell ref="B16:H16"/>
    <mergeCell ref="B17:H17"/>
    <mergeCell ref="B18:H18"/>
    <mergeCell ref="B19:H19"/>
    <mergeCell ref="B20:H20"/>
    <mergeCell ref="B21:H21"/>
  </mergeCells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M68"/>
  <sheetViews>
    <sheetView workbookViewId="0">
      <selection activeCell="V10" sqref="V10"/>
    </sheetView>
  </sheetViews>
  <sheetFormatPr defaultColWidth="0" defaultRowHeight="12.75" zeroHeight="1" x14ac:dyDescent="0.2"/>
  <cols>
    <col min="1" max="1" width="4.28515625" style="1" bestFit="1" customWidth="1"/>
    <col min="2" max="2" width="13.85546875" style="4" customWidth="1"/>
    <col min="3" max="3" width="2.7109375" style="4" customWidth="1"/>
    <col min="4" max="4" width="7.7109375" style="4" customWidth="1"/>
    <col min="5" max="5" width="2.7109375" style="4" customWidth="1"/>
    <col min="6" max="6" width="7.28515625" style="4" customWidth="1"/>
    <col min="7" max="7" width="2.7109375" style="4" customWidth="1"/>
    <col min="8" max="8" width="51.28515625" style="4" customWidth="1"/>
    <col min="9" max="9" width="11" style="1" customWidth="1"/>
    <col min="10" max="10" width="7.5703125" style="1" customWidth="1"/>
    <col min="11" max="11" width="9.42578125" style="1" customWidth="1"/>
    <col min="12" max="12" width="8.5703125" style="1" customWidth="1"/>
    <col min="13" max="13" width="10.140625" style="1" customWidth="1"/>
    <col min="14" max="16381" width="9.140625" style="1" customWidth="1"/>
    <col min="16382" max="16382" width="3.28515625" style="1" customWidth="1"/>
    <col min="16383" max="16383" width="8.85546875" style="1" customWidth="1"/>
    <col min="16384" max="16384" width="8.42578125" style="1" customWidth="1"/>
  </cols>
  <sheetData>
    <row r="1" spans="1:13" ht="40.9" customHeight="1" x14ac:dyDescent="0.2">
      <c r="A1" s="47" t="str">
        <f>CONCATENATE(lista!B19,lista!B2,lista!B20)</f>
        <v>Struktura wydatków województwa dolnośląskiego na rehabilitację zawodową i społeczną osób niepełnosprawnych ze środków PFRON w 2025 roku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3" ht="15.95" customHeight="1" x14ac:dyDescent="0.2">
      <c r="A2" s="48" t="s">
        <v>5</v>
      </c>
      <c r="B2" s="50" t="s">
        <v>0</v>
      </c>
      <c r="C2" s="49"/>
      <c r="D2" s="49"/>
      <c r="E2" s="49"/>
      <c r="F2" s="49"/>
      <c r="G2" s="49"/>
      <c r="H2" s="49"/>
      <c r="I2" s="48" t="s">
        <v>58</v>
      </c>
      <c r="J2" s="48"/>
      <c r="K2" s="48"/>
      <c r="L2" s="50" t="s">
        <v>59</v>
      </c>
    </row>
    <row r="3" spans="1:13" s="2" customFormat="1" ht="33" customHeight="1" x14ac:dyDescent="0.2">
      <c r="A3" s="49"/>
      <c r="B3" s="49"/>
      <c r="C3" s="49"/>
      <c r="D3" s="49"/>
      <c r="E3" s="49"/>
      <c r="F3" s="49"/>
      <c r="G3" s="49"/>
      <c r="H3" s="49"/>
      <c r="I3" s="11" t="s">
        <v>56</v>
      </c>
      <c r="J3" s="11" t="s">
        <v>1</v>
      </c>
      <c r="K3" s="10" t="s">
        <v>4</v>
      </c>
      <c r="L3" s="50"/>
    </row>
    <row r="4" spans="1:13" s="2" customFormat="1" ht="15" customHeight="1" x14ac:dyDescent="0.2">
      <c r="A4" s="9">
        <f t="shared" ref="A4:A6" si="0">A3+1</f>
        <v>1</v>
      </c>
      <c r="B4" s="46" t="s">
        <v>23</v>
      </c>
      <c r="C4" s="46"/>
      <c r="D4" s="46"/>
      <c r="E4" s="46"/>
      <c r="F4" s="46"/>
      <c r="G4" s="46"/>
      <c r="H4" s="46"/>
      <c r="I4" s="12">
        <v>14966900</v>
      </c>
      <c r="J4" s="13">
        <v>10</v>
      </c>
      <c r="K4" s="14">
        <f>I4/I21*100</f>
        <v>84.08818575002195</v>
      </c>
      <c r="L4" s="14">
        <f>Polska!K5</f>
        <v>69.941325917816528</v>
      </c>
    </row>
    <row r="5" spans="1:13" s="2" customFormat="1" ht="30" customHeight="1" x14ac:dyDescent="0.2">
      <c r="A5" s="9">
        <f t="shared" si="0"/>
        <v>2</v>
      </c>
      <c r="B5" s="46" t="s">
        <v>69</v>
      </c>
      <c r="C5" s="46"/>
      <c r="D5" s="46"/>
      <c r="E5" s="46"/>
      <c r="F5" s="46"/>
      <c r="G5" s="46"/>
      <c r="H5" s="46"/>
      <c r="I5" s="12">
        <v>1664199</v>
      </c>
      <c r="J5" s="15">
        <v>4</v>
      </c>
      <c r="K5" s="14">
        <f>I5/I21*100</f>
        <v>9.349930489079286</v>
      </c>
      <c r="L5" s="14">
        <f>Polska!K6</f>
        <v>20.731095001365304</v>
      </c>
    </row>
    <row r="6" spans="1:13" s="2" customFormat="1" ht="15" customHeight="1" x14ac:dyDescent="0.2">
      <c r="A6" s="9">
        <f t="shared" si="0"/>
        <v>3</v>
      </c>
      <c r="B6" s="46" t="s">
        <v>22</v>
      </c>
      <c r="C6" s="46"/>
      <c r="D6" s="46"/>
      <c r="E6" s="46"/>
      <c r="F6" s="46"/>
      <c r="G6" s="46"/>
      <c r="H6" s="46"/>
      <c r="I6" s="12">
        <f>SUM(I7:I20)</f>
        <v>1167953.1099999999</v>
      </c>
      <c r="J6" s="16">
        <f>SUM(J7:J20)</f>
        <v>25</v>
      </c>
      <c r="K6" s="14">
        <f>I6/I21*100</f>
        <v>6.5618837608987706</v>
      </c>
      <c r="L6" s="14">
        <f>Polska!K7</f>
        <v>9.3275790808181682</v>
      </c>
    </row>
    <row r="7" spans="1:13" ht="15" customHeight="1" x14ac:dyDescent="0.2">
      <c r="A7" s="17" t="s">
        <v>7</v>
      </c>
      <c r="B7" s="44" t="s">
        <v>21</v>
      </c>
      <c r="C7" s="44"/>
      <c r="D7" s="44"/>
      <c r="E7" s="44"/>
      <c r="F7" s="44"/>
      <c r="G7" s="44"/>
      <c r="H7" s="44"/>
      <c r="I7" s="31">
        <v>179098</v>
      </c>
      <c r="J7" s="32">
        <v>4</v>
      </c>
      <c r="K7" s="19">
        <f>I7/I6*100</f>
        <v>15.334348482534544</v>
      </c>
      <c r="L7" s="19">
        <f>Polska!K8</f>
        <v>10.196076575454525</v>
      </c>
      <c r="M7" s="5"/>
    </row>
    <row r="8" spans="1:13" s="3" customFormat="1" ht="30" customHeight="1" x14ac:dyDescent="0.2">
      <c r="A8" s="17" t="s">
        <v>8</v>
      </c>
      <c r="B8" s="44" t="s">
        <v>25</v>
      </c>
      <c r="C8" s="44"/>
      <c r="D8" s="44"/>
      <c r="E8" s="44"/>
      <c r="F8" s="44"/>
      <c r="G8" s="44"/>
      <c r="H8" s="44"/>
      <c r="I8" s="31">
        <v>231488</v>
      </c>
      <c r="J8" s="32">
        <v>5</v>
      </c>
      <c r="K8" s="19">
        <f>I8/I6*100</f>
        <v>19.819973765898872</v>
      </c>
      <c r="L8" s="19">
        <f>Polska!K9</f>
        <v>12.445535055922443</v>
      </c>
      <c r="M8" s="6"/>
    </row>
    <row r="9" spans="1:13" s="3" customFormat="1" ht="30" customHeight="1" x14ac:dyDescent="0.2">
      <c r="A9" s="17" t="s">
        <v>9</v>
      </c>
      <c r="B9" s="44" t="s">
        <v>26</v>
      </c>
      <c r="C9" s="44"/>
      <c r="D9" s="44"/>
      <c r="E9" s="44"/>
      <c r="F9" s="44"/>
      <c r="G9" s="44"/>
      <c r="H9" s="44"/>
      <c r="I9" s="31">
        <v>50000</v>
      </c>
      <c r="J9" s="32">
        <v>1</v>
      </c>
      <c r="K9" s="19">
        <f>I9/I6*100</f>
        <v>4.2809937806492941</v>
      </c>
      <c r="L9" s="19">
        <f>Polska!K10</f>
        <v>8.8298096053529012</v>
      </c>
      <c r="M9" s="6"/>
    </row>
    <row r="10" spans="1:13" s="3" customFormat="1" ht="30" customHeight="1" x14ac:dyDescent="0.2">
      <c r="A10" s="17" t="s">
        <v>10</v>
      </c>
      <c r="B10" s="44" t="s">
        <v>27</v>
      </c>
      <c r="C10" s="44"/>
      <c r="D10" s="44"/>
      <c r="E10" s="44"/>
      <c r="F10" s="44"/>
      <c r="G10" s="44"/>
      <c r="H10" s="44"/>
      <c r="I10" s="31">
        <v>293016</v>
      </c>
      <c r="J10" s="32">
        <v>6</v>
      </c>
      <c r="K10" s="19">
        <f>I10/I6*100</f>
        <v>25.087993472614667</v>
      </c>
      <c r="L10" s="19">
        <f>Polska!K11</f>
        <v>2.7281724995716563</v>
      </c>
      <c r="M10" s="6"/>
    </row>
    <row r="11" spans="1:13" s="3" customFormat="1" ht="15" customHeight="1" x14ac:dyDescent="0.2">
      <c r="A11" s="17" t="s">
        <v>11</v>
      </c>
      <c r="B11" s="44" t="s">
        <v>55</v>
      </c>
      <c r="C11" s="44"/>
      <c r="D11" s="44"/>
      <c r="E11" s="44"/>
      <c r="F11" s="44"/>
      <c r="G11" s="44"/>
      <c r="H11" s="44"/>
      <c r="I11" s="31">
        <v>0</v>
      </c>
      <c r="J11" s="32">
        <v>0</v>
      </c>
      <c r="K11" s="19">
        <f>I11/I6*100</f>
        <v>0</v>
      </c>
      <c r="L11" s="19">
        <f>Polska!K12</f>
        <v>19.962070267272299</v>
      </c>
      <c r="M11" s="6"/>
    </row>
    <row r="12" spans="1:13" ht="30" customHeight="1" x14ac:dyDescent="0.2">
      <c r="A12" s="17" t="s">
        <v>12</v>
      </c>
      <c r="B12" s="44" t="s">
        <v>28</v>
      </c>
      <c r="C12" s="44"/>
      <c r="D12" s="44"/>
      <c r="E12" s="44"/>
      <c r="F12" s="44"/>
      <c r="G12" s="44"/>
      <c r="H12" s="44"/>
      <c r="I12" s="31">
        <v>0</v>
      </c>
      <c r="J12" s="32">
        <v>0</v>
      </c>
      <c r="K12" s="19">
        <f>I12/I6*100</f>
        <v>0</v>
      </c>
      <c r="L12" s="19">
        <f>Polska!K13</f>
        <v>1.6153756055941664</v>
      </c>
      <c r="M12" s="5"/>
    </row>
    <row r="13" spans="1:13" ht="15" customHeight="1" x14ac:dyDescent="0.2">
      <c r="A13" s="17" t="s">
        <v>13</v>
      </c>
      <c r="B13" s="44" t="s">
        <v>29</v>
      </c>
      <c r="C13" s="44"/>
      <c r="D13" s="44"/>
      <c r="E13" s="44"/>
      <c r="F13" s="44"/>
      <c r="G13" s="44"/>
      <c r="H13" s="44"/>
      <c r="I13" s="31">
        <v>0</v>
      </c>
      <c r="J13" s="32">
        <v>0</v>
      </c>
      <c r="K13" s="19">
        <f>I13/I6*100</f>
        <v>0</v>
      </c>
      <c r="L13" s="19">
        <f>Polska!K14</f>
        <v>0</v>
      </c>
      <c r="M13" s="5"/>
    </row>
    <row r="14" spans="1:13" ht="15" customHeight="1" x14ac:dyDescent="0.2">
      <c r="A14" s="17" t="s">
        <v>14</v>
      </c>
      <c r="B14" s="44" t="s">
        <v>30</v>
      </c>
      <c r="C14" s="44"/>
      <c r="D14" s="44"/>
      <c r="E14" s="44"/>
      <c r="F14" s="44"/>
      <c r="G14" s="44"/>
      <c r="H14" s="44"/>
      <c r="I14" s="31">
        <v>0</v>
      </c>
      <c r="J14" s="32">
        <v>0</v>
      </c>
      <c r="K14" s="19">
        <f>I14/I6*100</f>
        <v>0</v>
      </c>
      <c r="L14" s="19">
        <f>Polska!K15</f>
        <v>0</v>
      </c>
      <c r="M14" s="5"/>
    </row>
    <row r="15" spans="1:13" ht="30" customHeight="1" x14ac:dyDescent="0.2">
      <c r="A15" s="17" t="s">
        <v>15</v>
      </c>
      <c r="B15" s="44" t="s">
        <v>31</v>
      </c>
      <c r="C15" s="44"/>
      <c r="D15" s="44"/>
      <c r="E15" s="44"/>
      <c r="F15" s="44"/>
      <c r="G15" s="44"/>
      <c r="H15" s="44"/>
      <c r="I15" s="31">
        <v>0</v>
      </c>
      <c r="J15" s="32">
        <v>0</v>
      </c>
      <c r="K15" s="19">
        <f>I15/I6*100</f>
        <v>0</v>
      </c>
      <c r="L15" s="19">
        <f>Polska!K16</f>
        <v>0.28478355270609873</v>
      </c>
      <c r="M15" s="5"/>
    </row>
    <row r="16" spans="1:13" ht="30" customHeight="1" x14ac:dyDescent="0.2">
      <c r="A16" s="17" t="s">
        <v>16</v>
      </c>
      <c r="B16" s="44" t="s">
        <v>32</v>
      </c>
      <c r="C16" s="44"/>
      <c r="D16" s="44"/>
      <c r="E16" s="44"/>
      <c r="F16" s="44"/>
      <c r="G16" s="44"/>
      <c r="H16" s="44"/>
      <c r="I16" s="31">
        <v>49905.11</v>
      </c>
      <c r="J16" s="32">
        <v>1</v>
      </c>
      <c r="K16" s="19">
        <f>I16/I6*100</f>
        <v>4.2728693106523776</v>
      </c>
      <c r="L16" s="19">
        <f>Polska!K17</f>
        <v>26.653371958088684</v>
      </c>
      <c r="M16" s="5"/>
    </row>
    <row r="17" spans="1:13" ht="30" customHeight="1" x14ac:dyDescent="0.2">
      <c r="A17" s="17" t="s">
        <v>17</v>
      </c>
      <c r="B17" s="44" t="s">
        <v>33</v>
      </c>
      <c r="C17" s="44"/>
      <c r="D17" s="44"/>
      <c r="E17" s="44"/>
      <c r="F17" s="44"/>
      <c r="G17" s="44"/>
      <c r="H17" s="44"/>
      <c r="I17" s="31">
        <v>186356</v>
      </c>
      <c r="J17" s="32">
        <v>4</v>
      </c>
      <c r="K17" s="19">
        <f>I17/I6*100</f>
        <v>15.955777539733596</v>
      </c>
      <c r="L17" s="19">
        <f>Polska!K18</f>
        <v>3.7059107838676586</v>
      </c>
      <c r="M17" s="5"/>
    </row>
    <row r="18" spans="1:13" ht="30" customHeight="1" x14ac:dyDescent="0.2">
      <c r="A18" s="17" t="s">
        <v>18</v>
      </c>
      <c r="B18" s="45" t="s">
        <v>34</v>
      </c>
      <c r="C18" s="45"/>
      <c r="D18" s="45"/>
      <c r="E18" s="45"/>
      <c r="F18" s="45"/>
      <c r="G18" s="45"/>
      <c r="H18" s="45"/>
      <c r="I18" s="31">
        <v>28650</v>
      </c>
      <c r="J18" s="32">
        <v>1</v>
      </c>
      <c r="K18" s="19">
        <f>I18/I6*100</f>
        <v>2.4530094363120454</v>
      </c>
      <c r="L18" s="19">
        <f>Polska!K19</f>
        <v>2.1221934187561962</v>
      </c>
      <c r="M18" s="5"/>
    </row>
    <row r="19" spans="1:13" ht="30" customHeight="1" x14ac:dyDescent="0.2">
      <c r="A19" s="17" t="s">
        <v>19</v>
      </c>
      <c r="B19" s="44" t="s">
        <v>35</v>
      </c>
      <c r="C19" s="44"/>
      <c r="D19" s="44"/>
      <c r="E19" s="44"/>
      <c r="F19" s="44"/>
      <c r="G19" s="44"/>
      <c r="H19" s="44"/>
      <c r="I19" s="31">
        <v>0</v>
      </c>
      <c r="J19" s="32">
        <v>0</v>
      </c>
      <c r="K19" s="19">
        <f>I19/I6*100</f>
        <v>0</v>
      </c>
      <c r="L19" s="19">
        <f>Polska!K20</f>
        <v>2.9452830468673685</v>
      </c>
      <c r="M19" s="5"/>
    </row>
    <row r="20" spans="1:13" ht="30" customHeight="1" x14ac:dyDescent="0.2">
      <c r="A20" s="17" t="s">
        <v>20</v>
      </c>
      <c r="B20" s="44" t="s">
        <v>36</v>
      </c>
      <c r="C20" s="44"/>
      <c r="D20" s="44"/>
      <c r="E20" s="44"/>
      <c r="F20" s="44"/>
      <c r="G20" s="44"/>
      <c r="H20" s="44"/>
      <c r="I20" s="31">
        <v>149440</v>
      </c>
      <c r="J20" s="32">
        <v>3</v>
      </c>
      <c r="K20" s="19">
        <f>I20/I6*100</f>
        <v>12.795034211604609</v>
      </c>
      <c r="L20" s="19">
        <f>Polska!K21</f>
        <v>8.5114176305460152</v>
      </c>
      <c r="M20" s="5"/>
    </row>
    <row r="21" spans="1:13" s="3" customFormat="1" ht="15" customHeight="1" x14ac:dyDescent="0.2">
      <c r="A21" s="9">
        <v>4</v>
      </c>
      <c r="B21" s="46" t="s">
        <v>3</v>
      </c>
      <c r="C21" s="46"/>
      <c r="D21" s="46"/>
      <c r="E21" s="46"/>
      <c r="F21" s="46"/>
      <c r="G21" s="46"/>
      <c r="H21" s="46"/>
      <c r="I21" s="12">
        <f>I4+I5+I6</f>
        <v>17799052.109999999</v>
      </c>
      <c r="J21" s="20" t="s">
        <v>2</v>
      </c>
      <c r="K21" s="21">
        <f>I21/I$21*100</f>
        <v>100</v>
      </c>
      <c r="L21" s="22" t="s">
        <v>2</v>
      </c>
    </row>
    <row r="22" spans="1:13" ht="15" customHeight="1" x14ac:dyDescent="0.2">
      <c r="A22" s="23">
        <v>5</v>
      </c>
      <c r="B22" s="37" t="s">
        <v>37</v>
      </c>
      <c r="C22" s="38"/>
      <c r="D22" s="38"/>
      <c r="E22" s="38"/>
      <c r="F22" s="38"/>
      <c r="G22" s="38"/>
      <c r="H22" s="39"/>
      <c r="I22" s="24">
        <v>23283394</v>
      </c>
      <c r="J22" s="25" t="s">
        <v>6</v>
      </c>
      <c r="K22" s="40">
        <f>I21/I22*100</f>
        <v>76.445264423219399</v>
      </c>
      <c r="L22" s="41"/>
    </row>
    <row r="23" spans="1:13" ht="65.45" customHeight="1" x14ac:dyDescent="0.2">
      <c r="A23" s="28"/>
      <c r="B23" s="26" t="s">
        <v>65</v>
      </c>
      <c r="C23" s="29"/>
      <c r="D23" s="42" t="s">
        <v>60</v>
      </c>
      <c r="E23" s="43"/>
      <c r="F23" s="43"/>
      <c r="G23" s="30"/>
      <c r="H23" s="26" t="s">
        <v>61</v>
      </c>
      <c r="I23" s="27"/>
      <c r="J23" s="27"/>
      <c r="K23" s="27"/>
      <c r="L23" s="27"/>
    </row>
    <row r="24" spans="1:13" ht="15.75" x14ac:dyDescent="0.2">
      <c r="A24" s="27"/>
      <c r="B24" s="43" t="s">
        <v>38</v>
      </c>
      <c r="C24" s="43"/>
      <c r="D24" s="43"/>
      <c r="E24" s="43"/>
      <c r="F24" s="43"/>
      <c r="G24" s="43"/>
      <c r="H24" s="43"/>
      <c r="I24" s="27"/>
      <c r="J24" s="27"/>
      <c r="K24" s="27"/>
      <c r="L24" s="27"/>
    </row>
    <row r="25" spans="1:13" ht="15.75" x14ac:dyDescent="0.2">
      <c r="A25" s="27"/>
      <c r="B25" s="27" t="s">
        <v>68</v>
      </c>
      <c r="C25" s="26"/>
      <c r="D25" s="26"/>
      <c r="E25" s="26"/>
      <c r="F25" s="26"/>
      <c r="G25" s="26"/>
      <c r="H25" s="26"/>
      <c r="I25" s="27"/>
      <c r="J25" s="27"/>
      <c r="K25" s="27"/>
      <c r="L25" s="27"/>
    </row>
    <row r="26" spans="1:13" x14ac:dyDescent="0.2">
      <c r="B26" s="1"/>
      <c r="C26" s="1"/>
      <c r="D26" s="1"/>
      <c r="E26" s="1"/>
      <c r="F26" s="1"/>
      <c r="G26" s="1"/>
      <c r="H26" s="1"/>
    </row>
    <row r="27" spans="1:13" x14ac:dyDescent="0.2">
      <c r="B27" s="1"/>
      <c r="C27" s="1"/>
      <c r="D27" s="1"/>
      <c r="E27" s="1"/>
      <c r="F27" s="1"/>
      <c r="G27" s="1"/>
      <c r="H27" s="1"/>
    </row>
    <row r="28" spans="1:13" x14ac:dyDescent="0.2">
      <c r="B28" s="1"/>
      <c r="C28" s="1"/>
      <c r="D28" s="1"/>
      <c r="E28" s="1"/>
      <c r="F28" s="1"/>
      <c r="G28" s="1"/>
      <c r="H28" s="1"/>
    </row>
    <row r="29" spans="1:13" x14ac:dyDescent="0.2">
      <c r="B29" s="1"/>
      <c r="C29" s="1"/>
      <c r="D29" s="1"/>
      <c r="E29" s="1"/>
      <c r="F29" s="1"/>
      <c r="G29" s="1"/>
      <c r="H29" s="1"/>
    </row>
    <row r="30" spans="1:13" x14ac:dyDescent="0.2">
      <c r="B30" s="1"/>
      <c r="C30" s="1"/>
      <c r="D30" s="1"/>
      <c r="E30" s="1"/>
      <c r="F30" s="1"/>
      <c r="G30" s="1"/>
      <c r="H30" s="1"/>
    </row>
    <row r="31" spans="1:13" x14ac:dyDescent="0.2">
      <c r="B31" s="1"/>
      <c r="C31" s="1"/>
      <c r="D31" s="1"/>
      <c r="E31" s="1"/>
      <c r="F31" s="1"/>
      <c r="G31" s="1"/>
      <c r="H31" s="1"/>
    </row>
    <row r="32" spans="1:13" x14ac:dyDescent="0.2">
      <c r="B32" s="1"/>
      <c r="C32" s="1"/>
      <c r="D32" s="1"/>
      <c r="E32" s="1"/>
      <c r="F32" s="1"/>
      <c r="G32" s="1"/>
      <c r="H32" s="1"/>
    </row>
    <row r="33" s="1" customFormat="1" x14ac:dyDescent="0.2"/>
    <row r="34" s="1" customFormat="1" x14ac:dyDescent="0.2"/>
    <row r="35" s="1" customFormat="1" x14ac:dyDescent="0.2"/>
    <row r="36" s="1" customFormat="1" x14ac:dyDescent="0.2"/>
    <row r="37" s="1" customFormat="1" x14ac:dyDescent="0.2"/>
    <row r="38" s="1" customFormat="1" x14ac:dyDescent="0.2"/>
    <row r="39" s="1" customFormat="1" x14ac:dyDescent="0.2"/>
    <row r="40" s="1" customFormat="1" x14ac:dyDescent="0.2"/>
    <row r="41" s="1" customFormat="1" x14ac:dyDescent="0.2"/>
    <row r="42" s="1" customFormat="1" x14ac:dyDescent="0.2"/>
    <row r="43" s="1" customFormat="1" x14ac:dyDescent="0.2"/>
    <row r="44" s="1" customFormat="1" x14ac:dyDescent="0.2"/>
    <row r="45" s="1" customFormat="1" x14ac:dyDescent="0.2"/>
    <row r="46" s="1" customFormat="1" x14ac:dyDescent="0.2"/>
    <row r="47" s="1" customFormat="1" x14ac:dyDescent="0.2"/>
    <row r="48" s="1" customFormat="1" x14ac:dyDescent="0.2"/>
    <row r="49" spans="2:8" x14ac:dyDescent="0.2">
      <c r="B49" s="1"/>
      <c r="C49" s="1"/>
      <c r="D49" s="1"/>
      <c r="E49" s="1"/>
      <c r="F49" s="1"/>
      <c r="G49" s="1"/>
      <c r="H49" s="1"/>
    </row>
    <row r="50" spans="2:8" x14ac:dyDescent="0.2">
      <c r="B50" s="1"/>
      <c r="C50" s="1"/>
      <c r="D50" s="1"/>
      <c r="E50" s="1"/>
      <c r="F50" s="1"/>
      <c r="G50" s="1"/>
      <c r="H50" s="1"/>
    </row>
    <row r="51" spans="2:8" x14ac:dyDescent="0.2">
      <c r="B51" s="1"/>
      <c r="C51" s="1"/>
      <c r="D51" s="1"/>
      <c r="E51" s="1"/>
      <c r="F51" s="1"/>
      <c r="G51" s="1"/>
      <c r="H51" s="1"/>
    </row>
    <row r="52" spans="2:8" x14ac:dyDescent="0.2">
      <c r="B52" s="1"/>
      <c r="C52" s="1"/>
      <c r="D52" s="1"/>
      <c r="E52" s="1"/>
      <c r="F52" s="1"/>
      <c r="G52" s="1"/>
      <c r="H52" s="1"/>
    </row>
    <row r="53" spans="2:8" x14ac:dyDescent="0.2">
      <c r="B53" s="1"/>
      <c r="C53" s="1"/>
      <c r="D53" s="1"/>
      <c r="E53" s="1"/>
      <c r="F53" s="1"/>
      <c r="G53" s="1"/>
      <c r="H53" s="1"/>
    </row>
    <row r="54" spans="2:8" x14ac:dyDescent="0.2">
      <c r="B54" s="1"/>
      <c r="C54" s="1"/>
      <c r="D54" s="1"/>
      <c r="E54" s="1"/>
      <c r="F54" s="1"/>
      <c r="G54" s="1"/>
      <c r="H54" s="1"/>
    </row>
    <row r="55" spans="2:8" x14ac:dyDescent="0.2">
      <c r="B55" s="1"/>
      <c r="C55" s="1"/>
      <c r="D55" s="1"/>
      <c r="E55" s="1"/>
      <c r="F55" s="1"/>
      <c r="G55" s="1"/>
      <c r="H55" s="1"/>
    </row>
    <row r="56" spans="2:8" x14ac:dyDescent="0.2">
      <c r="B56" s="1"/>
      <c r="C56" s="1"/>
      <c r="D56" s="1"/>
      <c r="E56" s="1"/>
      <c r="F56" s="1"/>
      <c r="G56" s="1"/>
      <c r="H56" s="1"/>
    </row>
    <row r="57" spans="2:8" x14ac:dyDescent="0.2">
      <c r="B57" s="1"/>
      <c r="C57" s="1"/>
      <c r="D57" s="1"/>
      <c r="E57" s="1"/>
      <c r="F57" s="1"/>
      <c r="G57" s="1"/>
      <c r="H57" s="1"/>
    </row>
    <row r="58" spans="2:8" x14ac:dyDescent="0.2">
      <c r="B58" s="1"/>
      <c r="C58" s="1"/>
      <c r="D58" s="1"/>
      <c r="E58" s="1"/>
      <c r="F58" s="1"/>
      <c r="G58" s="1"/>
      <c r="H58" s="1"/>
    </row>
    <row r="59" spans="2:8" x14ac:dyDescent="0.2">
      <c r="B59" s="1"/>
      <c r="C59" s="1"/>
      <c r="D59" s="1"/>
      <c r="E59" s="1"/>
      <c r="F59" s="1"/>
      <c r="G59" s="1"/>
      <c r="H59" s="1"/>
    </row>
    <row r="60" spans="2:8" x14ac:dyDescent="0.2">
      <c r="B60" s="1"/>
      <c r="C60" s="1"/>
      <c r="D60" s="1"/>
      <c r="E60" s="1"/>
      <c r="F60" s="1"/>
      <c r="G60" s="1"/>
      <c r="H60" s="1"/>
    </row>
    <row r="61" spans="2:8" x14ac:dyDescent="0.2">
      <c r="B61" s="1"/>
      <c r="C61" s="1"/>
      <c r="D61" s="1"/>
      <c r="E61" s="1"/>
      <c r="F61" s="1"/>
      <c r="G61" s="1"/>
      <c r="H61" s="1"/>
    </row>
    <row r="62" spans="2:8" x14ac:dyDescent="0.2"/>
    <row r="63" spans="2:8" x14ac:dyDescent="0.2"/>
    <row r="64" spans="2:8" x14ac:dyDescent="0.2"/>
    <row r="65" x14ac:dyDescent="0.2"/>
    <row r="66" x14ac:dyDescent="0.2"/>
    <row r="67" x14ac:dyDescent="0.2"/>
    <row r="68" x14ac:dyDescent="0.2"/>
  </sheetData>
  <mergeCells count="27">
    <mergeCell ref="A1:L1"/>
    <mergeCell ref="A2:A3"/>
    <mergeCell ref="B2:H3"/>
    <mergeCell ref="I2:K2"/>
    <mergeCell ref="L2:L3"/>
    <mergeCell ref="B15:H15"/>
    <mergeCell ref="B4:H4"/>
    <mergeCell ref="B5:H5"/>
    <mergeCell ref="B6:H6"/>
    <mergeCell ref="B7:H7"/>
    <mergeCell ref="B8:H8"/>
    <mergeCell ref="B9:H9"/>
    <mergeCell ref="B10:H10"/>
    <mergeCell ref="B11:H11"/>
    <mergeCell ref="B12:H12"/>
    <mergeCell ref="B13:H13"/>
    <mergeCell ref="B14:H14"/>
    <mergeCell ref="B22:H22"/>
    <mergeCell ref="K22:L22"/>
    <mergeCell ref="D23:F23"/>
    <mergeCell ref="B24:H24"/>
    <mergeCell ref="B16:H16"/>
    <mergeCell ref="B17:H17"/>
    <mergeCell ref="B18:H18"/>
    <mergeCell ref="B19:H19"/>
    <mergeCell ref="B20:H20"/>
    <mergeCell ref="B21:H21"/>
  </mergeCells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M68"/>
  <sheetViews>
    <sheetView workbookViewId="0">
      <selection activeCell="V10" sqref="V10"/>
    </sheetView>
  </sheetViews>
  <sheetFormatPr defaultColWidth="0" defaultRowHeight="12.75" zeroHeight="1" x14ac:dyDescent="0.2"/>
  <cols>
    <col min="1" max="1" width="4.28515625" style="1" bestFit="1" customWidth="1"/>
    <col min="2" max="2" width="13.85546875" style="4" customWidth="1"/>
    <col min="3" max="3" width="2.7109375" style="4" customWidth="1"/>
    <col min="4" max="4" width="7.7109375" style="4" customWidth="1"/>
    <col min="5" max="5" width="2.7109375" style="4" customWidth="1"/>
    <col min="6" max="6" width="7.28515625" style="4" customWidth="1"/>
    <col min="7" max="7" width="2.7109375" style="4" customWidth="1"/>
    <col min="8" max="8" width="51.28515625" style="4" customWidth="1"/>
    <col min="9" max="9" width="11" style="1" customWidth="1"/>
    <col min="10" max="10" width="7.5703125" style="1" customWidth="1"/>
    <col min="11" max="11" width="9.42578125" style="1" customWidth="1"/>
    <col min="12" max="12" width="8.5703125" style="1" customWidth="1"/>
    <col min="13" max="13" width="10.140625" style="1" customWidth="1"/>
    <col min="14" max="16381" width="9.140625" style="1" customWidth="1"/>
    <col min="16382" max="16382" width="3.28515625" style="1" customWidth="1"/>
    <col min="16383" max="16383" width="8.85546875" style="1" customWidth="1"/>
    <col min="16384" max="16384" width="8.42578125" style="1" customWidth="1"/>
  </cols>
  <sheetData>
    <row r="1" spans="1:13" ht="40.9" customHeight="1" x14ac:dyDescent="0.2">
      <c r="A1" s="47" t="str">
        <f>CONCATENATE(lista!B19,lista!B2,lista!B20)</f>
        <v>Struktura wydatków województwa dolnośląskiego na rehabilitację zawodową i społeczną osób niepełnosprawnych ze środków PFRON w 2025 roku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3" ht="15.95" customHeight="1" x14ac:dyDescent="0.2">
      <c r="A2" s="48" t="s">
        <v>5</v>
      </c>
      <c r="B2" s="50" t="s">
        <v>0</v>
      </c>
      <c r="C2" s="49"/>
      <c r="D2" s="49"/>
      <c r="E2" s="49"/>
      <c r="F2" s="49"/>
      <c r="G2" s="49"/>
      <c r="H2" s="49"/>
      <c r="I2" s="48" t="s">
        <v>58</v>
      </c>
      <c r="J2" s="48"/>
      <c r="K2" s="48"/>
      <c r="L2" s="50" t="s">
        <v>59</v>
      </c>
    </row>
    <row r="3" spans="1:13" s="2" customFormat="1" ht="33" customHeight="1" x14ac:dyDescent="0.2">
      <c r="A3" s="49"/>
      <c r="B3" s="49"/>
      <c r="C3" s="49"/>
      <c r="D3" s="49"/>
      <c r="E3" s="49"/>
      <c r="F3" s="49"/>
      <c r="G3" s="49"/>
      <c r="H3" s="49"/>
      <c r="I3" s="11" t="s">
        <v>56</v>
      </c>
      <c r="J3" s="11" t="s">
        <v>1</v>
      </c>
      <c r="K3" s="10" t="s">
        <v>4</v>
      </c>
      <c r="L3" s="50"/>
    </row>
    <row r="4" spans="1:13" s="2" customFormat="1" ht="15" customHeight="1" x14ac:dyDescent="0.2">
      <c r="A4" s="9">
        <f t="shared" ref="A4:A6" si="0">A3+1</f>
        <v>1</v>
      </c>
      <c r="B4" s="46" t="s">
        <v>23</v>
      </c>
      <c r="C4" s="46"/>
      <c r="D4" s="46"/>
      <c r="E4" s="46"/>
      <c r="F4" s="46"/>
      <c r="G4" s="46"/>
      <c r="H4" s="46"/>
      <c r="I4" s="12">
        <v>30908193.640000001</v>
      </c>
      <c r="J4" s="13">
        <v>10</v>
      </c>
      <c r="K4" s="14">
        <f>I4/I21*100</f>
        <v>79.471460728279141</v>
      </c>
      <c r="L4" s="14">
        <f>Polska!K5</f>
        <v>69.941325917816528</v>
      </c>
    </row>
    <row r="5" spans="1:13" s="2" customFormat="1" ht="30" customHeight="1" x14ac:dyDescent="0.2">
      <c r="A5" s="9">
        <f t="shared" si="0"/>
        <v>2</v>
      </c>
      <c r="B5" s="46" t="s">
        <v>69</v>
      </c>
      <c r="C5" s="46"/>
      <c r="D5" s="46"/>
      <c r="E5" s="46"/>
      <c r="F5" s="46"/>
      <c r="G5" s="46"/>
      <c r="H5" s="46"/>
      <c r="I5" s="12">
        <v>1048579.6499999999</v>
      </c>
      <c r="J5" s="15">
        <v>2</v>
      </c>
      <c r="K5" s="14">
        <f>I5/I21*100</f>
        <v>2.6961186229790841</v>
      </c>
      <c r="L5" s="14">
        <f>Polska!K6</f>
        <v>20.731095001365304</v>
      </c>
    </row>
    <row r="6" spans="1:13" s="2" customFormat="1" ht="15" customHeight="1" x14ac:dyDescent="0.2">
      <c r="A6" s="9">
        <f t="shared" si="0"/>
        <v>3</v>
      </c>
      <c r="B6" s="46" t="s">
        <v>22</v>
      </c>
      <c r="C6" s="46"/>
      <c r="D6" s="46"/>
      <c r="E6" s="46"/>
      <c r="F6" s="46"/>
      <c r="G6" s="46"/>
      <c r="H6" s="46"/>
      <c r="I6" s="12">
        <f>SUM(I7:I20)</f>
        <v>6935419.4000000004</v>
      </c>
      <c r="J6" s="16">
        <f>SUM(J7:J20)</f>
        <v>53</v>
      </c>
      <c r="K6" s="14">
        <f>I6/I21*100</f>
        <v>17.832420648741778</v>
      </c>
      <c r="L6" s="14">
        <f>Polska!K7</f>
        <v>9.3275790808181682</v>
      </c>
    </row>
    <row r="7" spans="1:13" ht="15" customHeight="1" x14ac:dyDescent="0.2">
      <c r="A7" s="17" t="s">
        <v>7</v>
      </c>
      <c r="B7" s="44" t="s">
        <v>21</v>
      </c>
      <c r="C7" s="44"/>
      <c r="D7" s="44"/>
      <c r="E7" s="44"/>
      <c r="F7" s="44"/>
      <c r="G7" s="44"/>
      <c r="H7" s="44"/>
      <c r="I7" s="31">
        <v>1939422</v>
      </c>
      <c r="J7" s="32">
        <v>14</v>
      </c>
      <c r="K7" s="19">
        <f>I7/I6*100</f>
        <v>27.964019018085622</v>
      </c>
      <c r="L7" s="19">
        <f>Polska!K8</f>
        <v>10.196076575454525</v>
      </c>
      <c r="M7" s="5"/>
    </row>
    <row r="8" spans="1:13" s="3" customFormat="1" ht="30" customHeight="1" x14ac:dyDescent="0.2">
      <c r="A8" s="17" t="s">
        <v>8</v>
      </c>
      <c r="B8" s="44" t="s">
        <v>25</v>
      </c>
      <c r="C8" s="44"/>
      <c r="D8" s="44"/>
      <c r="E8" s="44"/>
      <c r="F8" s="44"/>
      <c r="G8" s="44"/>
      <c r="H8" s="44"/>
      <c r="I8" s="31">
        <v>751018</v>
      </c>
      <c r="J8" s="32">
        <v>6</v>
      </c>
      <c r="K8" s="19">
        <f>I8/I6*100</f>
        <v>10.828732289787695</v>
      </c>
      <c r="L8" s="19">
        <f>Polska!K9</f>
        <v>12.445535055922443</v>
      </c>
      <c r="M8" s="6"/>
    </row>
    <row r="9" spans="1:13" s="3" customFormat="1" ht="30" customHeight="1" x14ac:dyDescent="0.2">
      <c r="A9" s="17" t="s">
        <v>9</v>
      </c>
      <c r="B9" s="44" t="s">
        <v>26</v>
      </c>
      <c r="C9" s="44"/>
      <c r="D9" s="44"/>
      <c r="E9" s="44"/>
      <c r="F9" s="44"/>
      <c r="G9" s="44"/>
      <c r="H9" s="44"/>
      <c r="I9" s="31">
        <v>532179.4</v>
      </c>
      <c r="J9" s="32">
        <v>7</v>
      </c>
      <c r="K9" s="19">
        <f>I9/I6*100</f>
        <v>7.6733557021800287</v>
      </c>
      <c r="L9" s="19">
        <f>Polska!K10</f>
        <v>8.8298096053529012</v>
      </c>
      <c r="M9" s="6"/>
    </row>
    <row r="10" spans="1:13" s="3" customFormat="1" ht="30" customHeight="1" x14ac:dyDescent="0.2">
      <c r="A10" s="17" t="s">
        <v>10</v>
      </c>
      <c r="B10" s="44" t="s">
        <v>27</v>
      </c>
      <c r="C10" s="44"/>
      <c r="D10" s="44"/>
      <c r="E10" s="44"/>
      <c r="F10" s="44"/>
      <c r="G10" s="44"/>
      <c r="H10" s="44"/>
      <c r="I10" s="31">
        <v>0</v>
      </c>
      <c r="J10" s="32">
        <v>0</v>
      </c>
      <c r="K10" s="19">
        <f>I10/I6*100</f>
        <v>0</v>
      </c>
      <c r="L10" s="19">
        <f>Polska!K11</f>
        <v>2.7281724995716563</v>
      </c>
      <c r="M10" s="6"/>
    </row>
    <row r="11" spans="1:13" s="3" customFormat="1" ht="15" customHeight="1" x14ac:dyDescent="0.2">
      <c r="A11" s="17" t="s">
        <v>11</v>
      </c>
      <c r="B11" s="44" t="s">
        <v>55</v>
      </c>
      <c r="C11" s="44"/>
      <c r="D11" s="44"/>
      <c r="E11" s="44"/>
      <c r="F11" s="44"/>
      <c r="G11" s="44"/>
      <c r="H11" s="44"/>
      <c r="I11" s="31">
        <v>1675310</v>
      </c>
      <c r="J11" s="32">
        <v>8</v>
      </c>
      <c r="K11" s="19">
        <f>I11/I6*100</f>
        <v>24.155857106493084</v>
      </c>
      <c r="L11" s="19">
        <f>Polska!K12</f>
        <v>19.962070267272299</v>
      </c>
      <c r="M11" s="6"/>
    </row>
    <row r="12" spans="1:13" ht="30" customHeight="1" x14ac:dyDescent="0.2">
      <c r="A12" s="17" t="s">
        <v>12</v>
      </c>
      <c r="B12" s="44" t="s">
        <v>28</v>
      </c>
      <c r="C12" s="44"/>
      <c r="D12" s="44"/>
      <c r="E12" s="44"/>
      <c r="F12" s="44"/>
      <c r="G12" s="44"/>
      <c r="H12" s="44"/>
      <c r="I12" s="31">
        <v>0</v>
      </c>
      <c r="J12" s="32">
        <v>0</v>
      </c>
      <c r="K12" s="19">
        <f>I12/I6*100</f>
        <v>0</v>
      </c>
      <c r="L12" s="19">
        <f>Polska!K13</f>
        <v>1.6153756055941664</v>
      </c>
      <c r="M12" s="5"/>
    </row>
    <row r="13" spans="1:13" ht="15" customHeight="1" x14ac:dyDescent="0.2">
      <c r="A13" s="17" t="s">
        <v>13</v>
      </c>
      <c r="B13" s="44" t="s">
        <v>29</v>
      </c>
      <c r="C13" s="44"/>
      <c r="D13" s="44"/>
      <c r="E13" s="44"/>
      <c r="F13" s="44"/>
      <c r="G13" s="44"/>
      <c r="H13" s="44"/>
      <c r="I13" s="31">
        <v>0</v>
      </c>
      <c r="J13" s="32">
        <v>0</v>
      </c>
      <c r="K13" s="19">
        <f>I13/I6*100</f>
        <v>0</v>
      </c>
      <c r="L13" s="19">
        <f>Polska!K14</f>
        <v>0</v>
      </c>
      <c r="M13" s="5"/>
    </row>
    <row r="14" spans="1:13" ht="15" customHeight="1" x14ac:dyDescent="0.2">
      <c r="A14" s="17" t="s">
        <v>14</v>
      </c>
      <c r="B14" s="44" t="s">
        <v>30</v>
      </c>
      <c r="C14" s="44"/>
      <c r="D14" s="44"/>
      <c r="E14" s="44"/>
      <c r="F14" s="44"/>
      <c r="G14" s="44"/>
      <c r="H14" s="44"/>
      <c r="I14" s="31">
        <v>0</v>
      </c>
      <c r="J14" s="32">
        <v>0</v>
      </c>
      <c r="K14" s="19">
        <f>I14/I6*100</f>
        <v>0</v>
      </c>
      <c r="L14" s="19">
        <f>Polska!K15</f>
        <v>0</v>
      </c>
      <c r="M14" s="5"/>
    </row>
    <row r="15" spans="1:13" ht="30" customHeight="1" x14ac:dyDescent="0.2">
      <c r="A15" s="17" t="s">
        <v>15</v>
      </c>
      <c r="B15" s="44" t="s">
        <v>31</v>
      </c>
      <c r="C15" s="44"/>
      <c r="D15" s="44"/>
      <c r="E15" s="44"/>
      <c r="F15" s="44"/>
      <c r="G15" s="44"/>
      <c r="H15" s="44"/>
      <c r="I15" s="31">
        <v>0</v>
      </c>
      <c r="J15" s="32">
        <v>0</v>
      </c>
      <c r="K15" s="19">
        <f>I15/I6*100</f>
        <v>0</v>
      </c>
      <c r="L15" s="19">
        <f>Polska!K16</f>
        <v>0.28478355270609873</v>
      </c>
      <c r="M15" s="5"/>
    </row>
    <row r="16" spans="1:13" ht="30" customHeight="1" x14ac:dyDescent="0.2">
      <c r="A16" s="17" t="s">
        <v>16</v>
      </c>
      <c r="B16" s="44" t="s">
        <v>32</v>
      </c>
      <c r="C16" s="44"/>
      <c r="D16" s="44"/>
      <c r="E16" s="44"/>
      <c r="F16" s="44"/>
      <c r="G16" s="44"/>
      <c r="H16" s="44"/>
      <c r="I16" s="31">
        <v>807234</v>
      </c>
      <c r="J16" s="32">
        <v>8</v>
      </c>
      <c r="K16" s="19">
        <f>I16/I6*100</f>
        <v>11.639296103707872</v>
      </c>
      <c r="L16" s="19">
        <f>Polska!K17</f>
        <v>26.653371958088684</v>
      </c>
      <c r="M16" s="5"/>
    </row>
    <row r="17" spans="1:13" ht="30" customHeight="1" x14ac:dyDescent="0.2">
      <c r="A17" s="17" t="s">
        <v>17</v>
      </c>
      <c r="B17" s="44" t="s">
        <v>33</v>
      </c>
      <c r="C17" s="44"/>
      <c r="D17" s="44"/>
      <c r="E17" s="44"/>
      <c r="F17" s="44"/>
      <c r="G17" s="44"/>
      <c r="H17" s="44"/>
      <c r="I17" s="31">
        <v>0</v>
      </c>
      <c r="J17" s="32">
        <v>0</v>
      </c>
      <c r="K17" s="19">
        <f>I17/I6*100</f>
        <v>0</v>
      </c>
      <c r="L17" s="19">
        <f>Polska!K18</f>
        <v>3.7059107838676586</v>
      </c>
      <c r="M17" s="5"/>
    </row>
    <row r="18" spans="1:13" ht="30" customHeight="1" x14ac:dyDescent="0.2">
      <c r="A18" s="17" t="s">
        <v>18</v>
      </c>
      <c r="B18" s="45" t="s">
        <v>34</v>
      </c>
      <c r="C18" s="45"/>
      <c r="D18" s="45"/>
      <c r="E18" s="45"/>
      <c r="F18" s="45"/>
      <c r="G18" s="45"/>
      <c r="H18" s="45"/>
      <c r="I18" s="31">
        <v>0</v>
      </c>
      <c r="J18" s="32">
        <v>0</v>
      </c>
      <c r="K18" s="19">
        <f>I18/I6*100</f>
        <v>0</v>
      </c>
      <c r="L18" s="19">
        <f>Polska!K19</f>
        <v>2.1221934187561962</v>
      </c>
      <c r="M18" s="5"/>
    </row>
    <row r="19" spans="1:13" ht="30" customHeight="1" x14ac:dyDescent="0.2">
      <c r="A19" s="17" t="s">
        <v>19</v>
      </c>
      <c r="B19" s="44" t="s">
        <v>35</v>
      </c>
      <c r="C19" s="44"/>
      <c r="D19" s="44"/>
      <c r="E19" s="44"/>
      <c r="F19" s="44"/>
      <c r="G19" s="44"/>
      <c r="H19" s="44"/>
      <c r="I19" s="31">
        <v>553220</v>
      </c>
      <c r="J19" s="32">
        <v>5</v>
      </c>
      <c r="K19" s="19">
        <f>I19/I6*100</f>
        <v>7.9767346153572198</v>
      </c>
      <c r="L19" s="19">
        <f>Polska!K20</f>
        <v>2.9452830468673685</v>
      </c>
      <c r="M19" s="5"/>
    </row>
    <row r="20" spans="1:13" ht="30" customHeight="1" x14ac:dyDescent="0.2">
      <c r="A20" s="17" t="s">
        <v>20</v>
      </c>
      <c r="B20" s="44" t="s">
        <v>36</v>
      </c>
      <c r="C20" s="44"/>
      <c r="D20" s="44"/>
      <c r="E20" s="44"/>
      <c r="F20" s="44"/>
      <c r="G20" s="44"/>
      <c r="H20" s="44"/>
      <c r="I20" s="31">
        <v>677036</v>
      </c>
      <c r="J20" s="32">
        <v>5</v>
      </c>
      <c r="K20" s="19">
        <f>I20/I6*100</f>
        <v>9.7620051643884729</v>
      </c>
      <c r="L20" s="19">
        <f>Polska!K21</f>
        <v>8.5114176305460152</v>
      </c>
      <c r="M20" s="5"/>
    </row>
    <row r="21" spans="1:13" s="3" customFormat="1" ht="15" customHeight="1" x14ac:dyDescent="0.2">
      <c r="A21" s="9">
        <v>4</v>
      </c>
      <c r="B21" s="46" t="s">
        <v>3</v>
      </c>
      <c r="C21" s="46"/>
      <c r="D21" s="46"/>
      <c r="E21" s="46"/>
      <c r="F21" s="46"/>
      <c r="G21" s="46"/>
      <c r="H21" s="46"/>
      <c r="I21" s="12">
        <f>I4+I5+I6</f>
        <v>38892192.689999998</v>
      </c>
      <c r="J21" s="20" t="s">
        <v>2</v>
      </c>
      <c r="K21" s="21">
        <f>I21/I$21*100</f>
        <v>100</v>
      </c>
      <c r="L21" s="22" t="s">
        <v>2</v>
      </c>
    </row>
    <row r="22" spans="1:13" ht="15" customHeight="1" x14ac:dyDescent="0.2">
      <c r="A22" s="23">
        <v>5</v>
      </c>
      <c r="B22" s="37" t="s">
        <v>37</v>
      </c>
      <c r="C22" s="38"/>
      <c r="D22" s="38"/>
      <c r="E22" s="38"/>
      <c r="F22" s="38"/>
      <c r="G22" s="38"/>
      <c r="H22" s="39"/>
      <c r="I22" s="24">
        <v>41245789</v>
      </c>
      <c r="J22" s="25" t="s">
        <v>6</v>
      </c>
      <c r="K22" s="40">
        <f>I21/I22*100</f>
        <v>94.293729451993258</v>
      </c>
      <c r="L22" s="41"/>
    </row>
    <row r="23" spans="1:13" ht="65.45" customHeight="1" x14ac:dyDescent="0.2">
      <c r="A23" s="28"/>
      <c r="B23" s="26" t="s">
        <v>65</v>
      </c>
      <c r="C23" s="29"/>
      <c r="D23" s="42" t="s">
        <v>60</v>
      </c>
      <c r="E23" s="43"/>
      <c r="F23" s="43"/>
      <c r="G23" s="30"/>
      <c r="H23" s="26" t="s">
        <v>61</v>
      </c>
      <c r="I23" s="27"/>
      <c r="J23" s="27"/>
      <c r="K23" s="27"/>
      <c r="L23" s="27"/>
    </row>
    <row r="24" spans="1:13" ht="15.75" x14ac:dyDescent="0.2">
      <c r="A24" s="27"/>
      <c r="B24" s="43" t="s">
        <v>38</v>
      </c>
      <c r="C24" s="43"/>
      <c r="D24" s="43"/>
      <c r="E24" s="43"/>
      <c r="F24" s="43"/>
      <c r="G24" s="43"/>
      <c r="H24" s="43"/>
      <c r="I24" s="27"/>
      <c r="J24" s="27"/>
      <c r="K24" s="27"/>
      <c r="L24" s="27"/>
    </row>
    <row r="25" spans="1:13" ht="15.75" x14ac:dyDescent="0.2">
      <c r="A25" s="27"/>
      <c r="B25" s="27" t="s">
        <v>68</v>
      </c>
      <c r="C25" s="26"/>
      <c r="D25" s="26"/>
      <c r="E25" s="26"/>
      <c r="F25" s="26"/>
      <c r="G25" s="26"/>
      <c r="H25" s="26"/>
      <c r="I25" s="27"/>
      <c r="J25" s="27"/>
      <c r="K25" s="27"/>
      <c r="L25" s="27"/>
    </row>
    <row r="26" spans="1:13" x14ac:dyDescent="0.2">
      <c r="B26" s="1"/>
      <c r="C26" s="1"/>
      <c r="D26" s="1"/>
      <c r="E26" s="1"/>
      <c r="F26" s="1"/>
      <c r="G26" s="1"/>
      <c r="H26" s="1"/>
    </row>
    <row r="27" spans="1:13" x14ac:dyDescent="0.2">
      <c r="B27" s="1"/>
      <c r="C27" s="1"/>
      <c r="D27" s="1"/>
      <c r="E27" s="1"/>
      <c r="F27" s="1"/>
      <c r="G27" s="1"/>
      <c r="H27" s="1"/>
    </row>
    <row r="28" spans="1:13" x14ac:dyDescent="0.2">
      <c r="B28" s="1"/>
      <c r="C28" s="1"/>
      <c r="D28" s="1"/>
      <c r="E28" s="1"/>
      <c r="F28" s="1"/>
      <c r="G28" s="1"/>
      <c r="H28" s="1"/>
    </row>
    <row r="29" spans="1:13" x14ac:dyDescent="0.2">
      <c r="B29" s="1"/>
      <c r="C29" s="1"/>
      <c r="D29" s="1"/>
      <c r="E29" s="1"/>
      <c r="F29" s="1"/>
      <c r="G29" s="1"/>
      <c r="H29" s="1"/>
    </row>
    <row r="30" spans="1:13" x14ac:dyDescent="0.2">
      <c r="B30" s="1"/>
      <c r="C30" s="1"/>
      <c r="D30" s="1"/>
      <c r="E30" s="1"/>
      <c r="F30" s="1"/>
      <c r="G30" s="1"/>
      <c r="H30" s="1"/>
    </row>
    <row r="31" spans="1:13" x14ac:dyDescent="0.2">
      <c r="B31" s="1"/>
      <c r="C31" s="1"/>
      <c r="D31" s="1"/>
      <c r="E31" s="1"/>
      <c r="F31" s="1"/>
      <c r="G31" s="1"/>
      <c r="H31" s="1"/>
    </row>
    <row r="32" spans="1:13" x14ac:dyDescent="0.2">
      <c r="B32" s="1"/>
      <c r="C32" s="1"/>
      <c r="D32" s="1"/>
      <c r="E32" s="1"/>
      <c r="F32" s="1"/>
      <c r="G32" s="1"/>
      <c r="H32" s="1"/>
    </row>
    <row r="33" s="1" customFormat="1" x14ac:dyDescent="0.2"/>
    <row r="34" s="1" customFormat="1" x14ac:dyDescent="0.2"/>
    <row r="35" s="1" customFormat="1" x14ac:dyDescent="0.2"/>
    <row r="36" s="1" customFormat="1" x14ac:dyDescent="0.2"/>
    <row r="37" s="1" customFormat="1" x14ac:dyDescent="0.2"/>
    <row r="38" s="1" customFormat="1" x14ac:dyDescent="0.2"/>
    <row r="39" s="1" customFormat="1" x14ac:dyDescent="0.2"/>
    <row r="40" s="1" customFormat="1" x14ac:dyDescent="0.2"/>
    <row r="41" s="1" customFormat="1" x14ac:dyDescent="0.2"/>
    <row r="42" s="1" customFormat="1" x14ac:dyDescent="0.2"/>
    <row r="43" s="1" customFormat="1" x14ac:dyDescent="0.2"/>
    <row r="44" s="1" customFormat="1" x14ac:dyDescent="0.2"/>
    <row r="45" s="1" customFormat="1" x14ac:dyDescent="0.2"/>
    <row r="46" s="1" customFormat="1" x14ac:dyDescent="0.2"/>
    <row r="47" s="1" customFormat="1" x14ac:dyDescent="0.2"/>
    <row r="48" s="1" customFormat="1" x14ac:dyDescent="0.2"/>
    <row r="49" spans="2:8" x14ac:dyDescent="0.2">
      <c r="B49" s="1"/>
      <c r="C49" s="1"/>
      <c r="D49" s="1"/>
      <c r="E49" s="1"/>
      <c r="F49" s="1"/>
      <c r="G49" s="1"/>
      <c r="H49" s="1"/>
    </row>
    <row r="50" spans="2:8" x14ac:dyDescent="0.2">
      <c r="B50" s="1"/>
      <c r="C50" s="1"/>
      <c r="D50" s="1"/>
      <c r="E50" s="1"/>
      <c r="F50" s="1"/>
      <c r="G50" s="1"/>
      <c r="H50" s="1"/>
    </row>
    <row r="51" spans="2:8" x14ac:dyDescent="0.2">
      <c r="B51" s="1"/>
      <c r="C51" s="1"/>
      <c r="D51" s="1"/>
      <c r="E51" s="1"/>
      <c r="F51" s="1"/>
      <c r="G51" s="1"/>
      <c r="H51" s="1"/>
    </row>
    <row r="52" spans="2:8" x14ac:dyDescent="0.2">
      <c r="B52" s="1"/>
      <c r="C52" s="1"/>
      <c r="D52" s="1"/>
      <c r="E52" s="1"/>
      <c r="F52" s="1"/>
      <c r="G52" s="1"/>
      <c r="H52" s="1"/>
    </row>
    <row r="53" spans="2:8" x14ac:dyDescent="0.2">
      <c r="B53" s="1"/>
      <c r="C53" s="1"/>
      <c r="D53" s="1"/>
      <c r="E53" s="1"/>
      <c r="F53" s="1"/>
      <c r="G53" s="1"/>
      <c r="H53" s="1"/>
    </row>
    <row r="54" spans="2:8" x14ac:dyDescent="0.2">
      <c r="B54" s="1"/>
      <c r="C54" s="1"/>
      <c r="D54" s="1"/>
      <c r="E54" s="1"/>
      <c r="F54" s="1"/>
      <c r="G54" s="1"/>
      <c r="H54" s="1"/>
    </row>
    <row r="55" spans="2:8" x14ac:dyDescent="0.2">
      <c r="B55" s="1"/>
      <c r="C55" s="1"/>
      <c r="D55" s="1"/>
      <c r="E55" s="1"/>
      <c r="F55" s="1"/>
      <c r="G55" s="1"/>
      <c r="H55" s="1"/>
    </row>
    <row r="56" spans="2:8" x14ac:dyDescent="0.2">
      <c r="B56" s="1"/>
      <c r="C56" s="1"/>
      <c r="D56" s="1"/>
      <c r="E56" s="1"/>
      <c r="F56" s="1"/>
      <c r="G56" s="1"/>
      <c r="H56" s="1"/>
    </row>
    <row r="57" spans="2:8" x14ac:dyDescent="0.2">
      <c r="B57" s="1"/>
      <c r="C57" s="1"/>
      <c r="D57" s="1"/>
      <c r="E57" s="1"/>
      <c r="F57" s="1"/>
      <c r="G57" s="1"/>
      <c r="H57" s="1"/>
    </row>
    <row r="58" spans="2:8" x14ac:dyDescent="0.2">
      <c r="B58" s="1"/>
      <c r="C58" s="1"/>
      <c r="D58" s="1"/>
      <c r="E58" s="1"/>
      <c r="F58" s="1"/>
      <c r="G58" s="1"/>
      <c r="H58" s="1"/>
    </row>
    <row r="59" spans="2:8" x14ac:dyDescent="0.2">
      <c r="B59" s="1"/>
      <c r="C59" s="1"/>
      <c r="D59" s="1"/>
      <c r="E59" s="1"/>
      <c r="F59" s="1"/>
      <c r="G59" s="1"/>
      <c r="H59" s="1"/>
    </row>
    <row r="60" spans="2:8" x14ac:dyDescent="0.2">
      <c r="B60" s="1"/>
      <c r="C60" s="1"/>
      <c r="D60" s="1"/>
      <c r="E60" s="1"/>
      <c r="F60" s="1"/>
      <c r="G60" s="1"/>
      <c r="H60" s="1"/>
    </row>
    <row r="61" spans="2:8" x14ac:dyDescent="0.2">
      <c r="B61" s="1"/>
      <c r="C61" s="1"/>
      <c r="D61" s="1"/>
      <c r="E61" s="1"/>
      <c r="F61" s="1"/>
      <c r="G61" s="1"/>
      <c r="H61" s="1"/>
    </row>
    <row r="62" spans="2:8" x14ac:dyDescent="0.2"/>
    <row r="63" spans="2:8" x14ac:dyDescent="0.2"/>
    <row r="64" spans="2:8" x14ac:dyDescent="0.2"/>
    <row r="65" x14ac:dyDescent="0.2"/>
    <row r="66" x14ac:dyDescent="0.2"/>
    <row r="67" x14ac:dyDescent="0.2"/>
    <row r="68" x14ac:dyDescent="0.2"/>
  </sheetData>
  <mergeCells count="27">
    <mergeCell ref="A1:L1"/>
    <mergeCell ref="A2:A3"/>
    <mergeCell ref="B2:H3"/>
    <mergeCell ref="I2:K2"/>
    <mergeCell ref="L2:L3"/>
    <mergeCell ref="B15:H15"/>
    <mergeCell ref="B4:H4"/>
    <mergeCell ref="B5:H5"/>
    <mergeCell ref="B6:H6"/>
    <mergeCell ref="B7:H7"/>
    <mergeCell ref="B8:H8"/>
    <mergeCell ref="B9:H9"/>
    <mergeCell ref="B10:H10"/>
    <mergeCell ref="B11:H11"/>
    <mergeCell ref="B12:H12"/>
    <mergeCell ref="B13:H13"/>
    <mergeCell ref="B14:H14"/>
    <mergeCell ref="B22:H22"/>
    <mergeCell ref="K22:L22"/>
    <mergeCell ref="D23:F23"/>
    <mergeCell ref="B24:H24"/>
    <mergeCell ref="B16:H16"/>
    <mergeCell ref="B17:H17"/>
    <mergeCell ref="B18:H18"/>
    <mergeCell ref="B19:H19"/>
    <mergeCell ref="B20:H20"/>
    <mergeCell ref="B21:H21"/>
  </mergeCells>
  <pageMargins left="0.7" right="0.7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68"/>
  <sheetViews>
    <sheetView tabSelected="1" workbookViewId="0">
      <selection activeCell="V10" sqref="V10"/>
    </sheetView>
  </sheetViews>
  <sheetFormatPr defaultColWidth="0" defaultRowHeight="12.75" zeroHeight="1" x14ac:dyDescent="0.2"/>
  <cols>
    <col min="1" max="1" width="4.28515625" style="1" bestFit="1" customWidth="1"/>
    <col min="2" max="2" width="13.85546875" style="4" customWidth="1"/>
    <col min="3" max="3" width="2.7109375" style="4" customWidth="1"/>
    <col min="4" max="4" width="7.7109375" style="4" customWidth="1"/>
    <col min="5" max="5" width="2.7109375" style="4" customWidth="1"/>
    <col min="6" max="6" width="7.28515625" style="4" customWidth="1"/>
    <col min="7" max="7" width="2.7109375" style="4" customWidth="1"/>
    <col min="8" max="8" width="51.28515625" style="4" customWidth="1"/>
    <col min="9" max="9" width="11" style="1" customWidth="1"/>
    <col min="10" max="10" width="7.5703125" style="1" customWidth="1"/>
    <col min="11" max="11" width="9.42578125" style="1" customWidth="1"/>
    <col min="12" max="12" width="8.5703125" style="1" customWidth="1"/>
    <col min="13" max="13" width="10.140625" style="1" customWidth="1"/>
    <col min="14" max="16381" width="9.140625" style="1" customWidth="1"/>
    <col min="16382" max="16382" width="3.28515625" style="1" customWidth="1"/>
    <col min="16383" max="16383" width="8.85546875" style="1" customWidth="1"/>
    <col min="16384" max="16384" width="8.42578125" style="1" customWidth="1"/>
  </cols>
  <sheetData>
    <row r="1" spans="1:13" ht="40.9" customHeight="1" x14ac:dyDescent="0.2">
      <c r="A1" s="47" t="str">
        <f>CONCATENATE(lista!B19,lista!B2,lista!B20)</f>
        <v>Struktura wydatków województwa dolnośląskiego na rehabilitację zawodową i społeczną osób niepełnosprawnych ze środków PFRON w 2025 roku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3" ht="15.95" customHeight="1" x14ac:dyDescent="0.2">
      <c r="A2" s="48" t="s">
        <v>5</v>
      </c>
      <c r="B2" s="50" t="s">
        <v>0</v>
      </c>
      <c r="C2" s="49"/>
      <c r="D2" s="49"/>
      <c r="E2" s="49"/>
      <c r="F2" s="49"/>
      <c r="G2" s="49"/>
      <c r="H2" s="49"/>
      <c r="I2" s="48" t="s">
        <v>58</v>
      </c>
      <c r="J2" s="48"/>
      <c r="K2" s="48"/>
      <c r="L2" s="50" t="s">
        <v>59</v>
      </c>
    </row>
    <row r="3" spans="1:13" s="2" customFormat="1" ht="33" customHeight="1" x14ac:dyDescent="0.2">
      <c r="A3" s="49"/>
      <c r="B3" s="49"/>
      <c r="C3" s="49"/>
      <c r="D3" s="49"/>
      <c r="E3" s="49"/>
      <c r="F3" s="49"/>
      <c r="G3" s="49"/>
      <c r="H3" s="49"/>
      <c r="I3" s="11" t="s">
        <v>56</v>
      </c>
      <c r="J3" s="11" t="s">
        <v>1</v>
      </c>
      <c r="K3" s="10" t="s">
        <v>4</v>
      </c>
      <c r="L3" s="50"/>
    </row>
    <row r="4" spans="1:13" s="2" customFormat="1" ht="15" customHeight="1" x14ac:dyDescent="0.2">
      <c r="A4" s="9">
        <f t="shared" ref="A4:A6" si="0">A3+1</f>
        <v>1</v>
      </c>
      <c r="B4" s="46" t="s">
        <v>23</v>
      </c>
      <c r="C4" s="46"/>
      <c r="D4" s="46"/>
      <c r="E4" s="46"/>
      <c r="F4" s="46"/>
      <c r="G4" s="46"/>
      <c r="H4" s="46"/>
      <c r="I4" s="12">
        <v>30403380</v>
      </c>
      <c r="J4" s="13">
        <v>11</v>
      </c>
      <c r="K4" s="14">
        <f>I4/I21*100</f>
        <v>83.0980216847354</v>
      </c>
      <c r="L4" s="14">
        <f>Polska!K5</f>
        <v>69.941325917816528</v>
      </c>
    </row>
    <row r="5" spans="1:13" s="2" customFormat="1" ht="30" customHeight="1" x14ac:dyDescent="0.2">
      <c r="A5" s="9">
        <f t="shared" si="0"/>
        <v>2</v>
      </c>
      <c r="B5" s="46" t="s">
        <v>69</v>
      </c>
      <c r="C5" s="46"/>
      <c r="D5" s="46"/>
      <c r="E5" s="46"/>
      <c r="F5" s="46"/>
      <c r="G5" s="46"/>
      <c r="H5" s="46"/>
      <c r="I5" s="12">
        <v>4545854.2699999996</v>
      </c>
      <c r="J5" s="15">
        <v>3</v>
      </c>
      <c r="K5" s="14">
        <f>I5/I21*100</f>
        <v>12.424654650374629</v>
      </c>
      <c r="L5" s="14">
        <f>Polska!K6</f>
        <v>20.731095001365304</v>
      </c>
    </row>
    <row r="6" spans="1:13" s="2" customFormat="1" ht="15" customHeight="1" x14ac:dyDescent="0.2">
      <c r="A6" s="9">
        <f t="shared" si="0"/>
        <v>3</v>
      </c>
      <c r="B6" s="46" t="s">
        <v>22</v>
      </c>
      <c r="C6" s="46"/>
      <c r="D6" s="46"/>
      <c r="E6" s="46"/>
      <c r="F6" s="46"/>
      <c r="G6" s="46"/>
      <c r="H6" s="46"/>
      <c r="I6" s="12">
        <f>SUM(I7:I20)</f>
        <v>1638134.94</v>
      </c>
      <c r="J6" s="16">
        <f>SUM(J7:J20)</f>
        <v>27</v>
      </c>
      <c r="K6" s="14">
        <f>I6/I21*100</f>
        <v>4.4773236648899806</v>
      </c>
      <c r="L6" s="14">
        <f>Polska!K7</f>
        <v>9.3275790808181682</v>
      </c>
    </row>
    <row r="7" spans="1:13" ht="15" customHeight="1" x14ac:dyDescent="0.2">
      <c r="A7" s="17" t="s">
        <v>7</v>
      </c>
      <c r="B7" s="44" t="s">
        <v>21</v>
      </c>
      <c r="C7" s="44"/>
      <c r="D7" s="44"/>
      <c r="E7" s="44"/>
      <c r="F7" s="44"/>
      <c r="G7" s="44"/>
      <c r="H7" s="44"/>
      <c r="I7" s="31">
        <v>0</v>
      </c>
      <c r="J7" s="32">
        <v>0</v>
      </c>
      <c r="K7" s="19">
        <f>I7/I6*100</f>
        <v>0</v>
      </c>
      <c r="L7" s="19">
        <f>Polska!K8</f>
        <v>10.196076575454525</v>
      </c>
      <c r="M7" s="5"/>
    </row>
    <row r="8" spans="1:13" s="3" customFormat="1" ht="30" customHeight="1" x14ac:dyDescent="0.2">
      <c r="A8" s="17" t="s">
        <v>8</v>
      </c>
      <c r="B8" s="44" t="s">
        <v>25</v>
      </c>
      <c r="C8" s="44"/>
      <c r="D8" s="44"/>
      <c r="E8" s="44"/>
      <c r="F8" s="44"/>
      <c r="G8" s="44"/>
      <c r="H8" s="44"/>
      <c r="I8" s="31">
        <v>0</v>
      </c>
      <c r="J8" s="32">
        <v>0</v>
      </c>
      <c r="K8" s="19">
        <f>I8/I6*100</f>
        <v>0</v>
      </c>
      <c r="L8" s="19">
        <f>Polska!K9</f>
        <v>12.445535055922443</v>
      </c>
      <c r="M8" s="6"/>
    </row>
    <row r="9" spans="1:13" s="3" customFormat="1" ht="30" customHeight="1" x14ac:dyDescent="0.2">
      <c r="A9" s="17" t="s">
        <v>9</v>
      </c>
      <c r="B9" s="44" t="s">
        <v>26</v>
      </c>
      <c r="C9" s="44"/>
      <c r="D9" s="44"/>
      <c r="E9" s="44"/>
      <c r="F9" s="44"/>
      <c r="G9" s="44"/>
      <c r="H9" s="44"/>
      <c r="I9" s="31">
        <v>268875.93</v>
      </c>
      <c r="J9" s="32">
        <v>5</v>
      </c>
      <c r="K9" s="19">
        <f>I9/I6*100</f>
        <v>16.413539778353059</v>
      </c>
      <c r="L9" s="19">
        <f>Polska!K10</f>
        <v>8.8298096053529012</v>
      </c>
      <c r="M9" s="6"/>
    </row>
    <row r="10" spans="1:13" s="3" customFormat="1" ht="30" customHeight="1" x14ac:dyDescent="0.2">
      <c r="A10" s="17" t="s">
        <v>10</v>
      </c>
      <c r="B10" s="44" t="s">
        <v>27</v>
      </c>
      <c r="C10" s="44"/>
      <c r="D10" s="44"/>
      <c r="E10" s="44"/>
      <c r="F10" s="44"/>
      <c r="G10" s="44"/>
      <c r="H10" s="44"/>
      <c r="I10" s="31">
        <v>0</v>
      </c>
      <c r="J10" s="32">
        <v>0</v>
      </c>
      <c r="K10" s="19">
        <f>I10/I6*100</f>
        <v>0</v>
      </c>
      <c r="L10" s="19">
        <f>Polska!K11</f>
        <v>2.7281724995716563</v>
      </c>
      <c r="M10" s="6"/>
    </row>
    <row r="11" spans="1:13" s="3" customFormat="1" ht="15" customHeight="1" x14ac:dyDescent="0.2">
      <c r="A11" s="17" t="s">
        <v>11</v>
      </c>
      <c r="B11" s="44" t="s">
        <v>55</v>
      </c>
      <c r="C11" s="44"/>
      <c r="D11" s="44"/>
      <c r="E11" s="44"/>
      <c r="F11" s="44"/>
      <c r="G11" s="44"/>
      <c r="H11" s="44"/>
      <c r="I11" s="31">
        <v>330680</v>
      </c>
      <c r="J11" s="32">
        <v>6</v>
      </c>
      <c r="K11" s="19">
        <f>I11/I6*100</f>
        <v>20.186371215548338</v>
      </c>
      <c r="L11" s="19">
        <f>Polska!K12</f>
        <v>19.962070267272299</v>
      </c>
      <c r="M11" s="6"/>
    </row>
    <row r="12" spans="1:13" ht="30" customHeight="1" x14ac:dyDescent="0.2">
      <c r="A12" s="17" t="s">
        <v>12</v>
      </c>
      <c r="B12" s="44" t="s">
        <v>28</v>
      </c>
      <c r="C12" s="44"/>
      <c r="D12" s="44"/>
      <c r="E12" s="44"/>
      <c r="F12" s="44"/>
      <c r="G12" s="44"/>
      <c r="H12" s="44"/>
      <c r="I12" s="31">
        <v>0</v>
      </c>
      <c r="J12" s="32">
        <v>0</v>
      </c>
      <c r="K12" s="19">
        <f>I12/I6*100</f>
        <v>0</v>
      </c>
      <c r="L12" s="19">
        <f>Polska!K13</f>
        <v>1.6153756055941664</v>
      </c>
      <c r="M12" s="5"/>
    </row>
    <row r="13" spans="1:13" ht="15" customHeight="1" x14ac:dyDescent="0.2">
      <c r="A13" s="17" t="s">
        <v>13</v>
      </c>
      <c r="B13" s="44" t="s">
        <v>29</v>
      </c>
      <c r="C13" s="44"/>
      <c r="D13" s="44"/>
      <c r="E13" s="44"/>
      <c r="F13" s="44"/>
      <c r="G13" s="44"/>
      <c r="H13" s="44"/>
      <c r="I13" s="31">
        <v>0</v>
      </c>
      <c r="J13" s="32">
        <v>0</v>
      </c>
      <c r="K13" s="19">
        <f>I13/I6*100</f>
        <v>0</v>
      </c>
      <c r="L13" s="19">
        <f>Polska!K14</f>
        <v>0</v>
      </c>
      <c r="M13" s="5"/>
    </row>
    <row r="14" spans="1:13" ht="15" customHeight="1" x14ac:dyDescent="0.2">
      <c r="A14" s="17" t="s">
        <v>14</v>
      </c>
      <c r="B14" s="44" t="s">
        <v>30</v>
      </c>
      <c r="C14" s="44"/>
      <c r="D14" s="44"/>
      <c r="E14" s="44"/>
      <c r="F14" s="44"/>
      <c r="G14" s="44"/>
      <c r="H14" s="44"/>
      <c r="I14" s="31">
        <v>0</v>
      </c>
      <c r="J14" s="32">
        <v>0</v>
      </c>
      <c r="K14" s="19">
        <f>I14/I6*100</f>
        <v>0</v>
      </c>
      <c r="L14" s="19">
        <f>Polska!K15</f>
        <v>0</v>
      </c>
      <c r="M14" s="5"/>
    </row>
    <row r="15" spans="1:13" ht="30" customHeight="1" x14ac:dyDescent="0.2">
      <c r="A15" s="17" t="s">
        <v>15</v>
      </c>
      <c r="B15" s="44" t="s">
        <v>31</v>
      </c>
      <c r="C15" s="44"/>
      <c r="D15" s="44"/>
      <c r="E15" s="44"/>
      <c r="F15" s="44"/>
      <c r="G15" s="44"/>
      <c r="H15" s="44"/>
      <c r="I15" s="31">
        <v>0</v>
      </c>
      <c r="J15" s="32">
        <v>0</v>
      </c>
      <c r="K15" s="19">
        <f>I15/I6*100</f>
        <v>0</v>
      </c>
      <c r="L15" s="19">
        <f>Polska!K16</f>
        <v>0.28478355270609873</v>
      </c>
      <c r="M15" s="5"/>
    </row>
    <row r="16" spans="1:13" ht="30" customHeight="1" x14ac:dyDescent="0.2">
      <c r="A16" s="17" t="s">
        <v>16</v>
      </c>
      <c r="B16" s="44" t="s">
        <v>32</v>
      </c>
      <c r="C16" s="44"/>
      <c r="D16" s="44"/>
      <c r="E16" s="44"/>
      <c r="F16" s="44"/>
      <c r="G16" s="44"/>
      <c r="H16" s="44"/>
      <c r="I16" s="31">
        <v>89169.47</v>
      </c>
      <c r="J16" s="32">
        <v>4</v>
      </c>
      <c r="K16" s="19">
        <f>I16/I6*100</f>
        <v>5.4433531586842294</v>
      </c>
      <c r="L16" s="19">
        <f>Polska!K17</f>
        <v>26.653371958088684</v>
      </c>
      <c r="M16" s="5"/>
    </row>
    <row r="17" spans="1:13" ht="30" customHeight="1" x14ac:dyDescent="0.2">
      <c r="A17" s="17" t="s">
        <v>17</v>
      </c>
      <c r="B17" s="44" t="s">
        <v>33</v>
      </c>
      <c r="C17" s="44"/>
      <c r="D17" s="44"/>
      <c r="E17" s="44"/>
      <c r="F17" s="44"/>
      <c r="G17" s="44"/>
      <c r="H17" s="44"/>
      <c r="I17" s="31">
        <v>400091.7</v>
      </c>
      <c r="J17" s="32">
        <v>9</v>
      </c>
      <c r="K17" s="19">
        <f>I17/I6*100</f>
        <v>24.42361067031511</v>
      </c>
      <c r="L17" s="19">
        <f>Polska!K18</f>
        <v>3.7059107838676586</v>
      </c>
      <c r="M17" s="5"/>
    </row>
    <row r="18" spans="1:13" ht="30" customHeight="1" x14ac:dyDescent="0.2">
      <c r="A18" s="17" t="s">
        <v>18</v>
      </c>
      <c r="B18" s="45" t="s">
        <v>34</v>
      </c>
      <c r="C18" s="45"/>
      <c r="D18" s="45"/>
      <c r="E18" s="45"/>
      <c r="F18" s="45"/>
      <c r="G18" s="45"/>
      <c r="H18" s="45"/>
      <c r="I18" s="31">
        <v>0</v>
      </c>
      <c r="J18" s="32">
        <v>0</v>
      </c>
      <c r="K18" s="19">
        <f>I18/I6*100</f>
        <v>0</v>
      </c>
      <c r="L18" s="19">
        <f>Polska!K19</f>
        <v>2.1221934187561962</v>
      </c>
      <c r="M18" s="5"/>
    </row>
    <row r="19" spans="1:13" ht="30" customHeight="1" x14ac:dyDescent="0.2">
      <c r="A19" s="17" t="s">
        <v>19</v>
      </c>
      <c r="B19" s="44" t="s">
        <v>35</v>
      </c>
      <c r="C19" s="44"/>
      <c r="D19" s="44"/>
      <c r="E19" s="44"/>
      <c r="F19" s="44"/>
      <c r="G19" s="44"/>
      <c r="H19" s="44"/>
      <c r="I19" s="31">
        <v>80000</v>
      </c>
      <c r="J19" s="32">
        <v>1</v>
      </c>
      <c r="K19" s="19">
        <f>I19/I6*100</f>
        <v>4.8836025681742683</v>
      </c>
      <c r="L19" s="19">
        <f>Polska!K20</f>
        <v>2.9452830468673685</v>
      </c>
      <c r="M19" s="5"/>
    </row>
    <row r="20" spans="1:13" ht="30" customHeight="1" x14ac:dyDescent="0.2">
      <c r="A20" s="17" t="s">
        <v>20</v>
      </c>
      <c r="B20" s="44" t="s">
        <v>36</v>
      </c>
      <c r="C20" s="44"/>
      <c r="D20" s="44"/>
      <c r="E20" s="44"/>
      <c r="F20" s="44"/>
      <c r="G20" s="44"/>
      <c r="H20" s="44"/>
      <c r="I20" s="31">
        <v>469317.84</v>
      </c>
      <c r="J20" s="32">
        <v>2</v>
      </c>
      <c r="K20" s="19">
        <f>I20/I6*100</f>
        <v>28.649522608925004</v>
      </c>
      <c r="L20" s="19">
        <f>Polska!K21</f>
        <v>8.5114176305460152</v>
      </c>
      <c r="M20" s="5"/>
    </row>
    <row r="21" spans="1:13" s="3" customFormat="1" ht="15" customHeight="1" x14ac:dyDescent="0.2">
      <c r="A21" s="9">
        <v>4</v>
      </c>
      <c r="B21" s="46" t="s">
        <v>3</v>
      </c>
      <c r="C21" s="46"/>
      <c r="D21" s="46"/>
      <c r="E21" s="46"/>
      <c r="F21" s="46"/>
      <c r="G21" s="46"/>
      <c r="H21" s="46"/>
      <c r="I21" s="12">
        <f>I4+I5+I6</f>
        <v>36587369.209999993</v>
      </c>
      <c r="J21" s="20" t="s">
        <v>2</v>
      </c>
      <c r="K21" s="21">
        <f>I21/I$21*100</f>
        <v>100</v>
      </c>
      <c r="L21" s="22" t="s">
        <v>2</v>
      </c>
    </row>
    <row r="22" spans="1:13" ht="15" customHeight="1" x14ac:dyDescent="0.2">
      <c r="A22" s="23">
        <v>5</v>
      </c>
      <c r="B22" s="37" t="s">
        <v>37</v>
      </c>
      <c r="C22" s="38"/>
      <c r="D22" s="38"/>
      <c r="E22" s="38"/>
      <c r="F22" s="38"/>
      <c r="G22" s="38"/>
      <c r="H22" s="39"/>
      <c r="I22" s="24">
        <v>36925107</v>
      </c>
      <c r="J22" s="25" t="s">
        <v>6</v>
      </c>
      <c r="K22" s="40">
        <f>I21/I22*100</f>
        <v>99.085343774359259</v>
      </c>
      <c r="L22" s="41"/>
    </row>
    <row r="23" spans="1:13" ht="65.45" customHeight="1" x14ac:dyDescent="0.2">
      <c r="A23" s="28"/>
      <c r="B23" s="26" t="s">
        <v>65</v>
      </c>
      <c r="C23" s="29"/>
      <c r="D23" s="42" t="s">
        <v>60</v>
      </c>
      <c r="E23" s="43"/>
      <c r="F23" s="43"/>
      <c r="G23" s="30"/>
      <c r="H23" s="26" t="s">
        <v>61</v>
      </c>
      <c r="I23" s="27"/>
      <c r="J23" s="27"/>
      <c r="K23" s="27"/>
      <c r="L23" s="27"/>
    </row>
    <row r="24" spans="1:13" ht="15.75" x14ac:dyDescent="0.2">
      <c r="A24" s="27"/>
      <c r="B24" s="43" t="s">
        <v>38</v>
      </c>
      <c r="C24" s="43"/>
      <c r="D24" s="43"/>
      <c r="E24" s="43"/>
      <c r="F24" s="43"/>
      <c r="G24" s="43"/>
      <c r="H24" s="43"/>
      <c r="I24" s="27"/>
      <c r="J24" s="27"/>
      <c r="K24" s="27"/>
      <c r="L24" s="27"/>
    </row>
    <row r="25" spans="1:13" ht="15.75" x14ac:dyDescent="0.2">
      <c r="A25" s="27"/>
      <c r="B25" s="27" t="s">
        <v>68</v>
      </c>
      <c r="C25" s="26"/>
      <c r="D25" s="26"/>
      <c r="E25" s="26"/>
      <c r="F25" s="26"/>
      <c r="G25" s="26"/>
      <c r="H25" s="26"/>
      <c r="I25" s="27"/>
      <c r="J25" s="27"/>
      <c r="K25" s="27"/>
      <c r="L25" s="27"/>
    </row>
    <row r="26" spans="1:13" x14ac:dyDescent="0.2">
      <c r="B26" s="1"/>
      <c r="C26" s="1"/>
      <c r="D26" s="1"/>
      <c r="E26" s="1"/>
      <c r="F26" s="1"/>
      <c r="G26" s="1"/>
      <c r="H26" s="1"/>
    </row>
    <row r="27" spans="1:13" x14ac:dyDescent="0.2">
      <c r="B27" s="1"/>
      <c r="C27" s="1"/>
      <c r="D27" s="1"/>
      <c r="E27" s="1"/>
      <c r="F27" s="1"/>
      <c r="G27" s="1"/>
      <c r="H27" s="1"/>
    </row>
    <row r="28" spans="1:13" x14ac:dyDescent="0.2">
      <c r="B28" s="1"/>
      <c r="C28" s="1"/>
      <c r="D28" s="1"/>
      <c r="E28" s="1"/>
      <c r="F28" s="1"/>
      <c r="G28" s="1"/>
      <c r="H28" s="1"/>
    </row>
    <row r="29" spans="1:13" x14ac:dyDescent="0.2">
      <c r="B29" s="1"/>
      <c r="C29" s="1"/>
      <c r="D29" s="1"/>
      <c r="E29" s="1"/>
      <c r="F29" s="1"/>
      <c r="G29" s="1"/>
      <c r="H29" s="1"/>
    </row>
    <row r="30" spans="1:13" x14ac:dyDescent="0.2">
      <c r="B30" s="1"/>
      <c r="C30" s="1"/>
      <c r="D30" s="1"/>
      <c r="E30" s="1"/>
      <c r="F30" s="1"/>
      <c r="G30" s="1"/>
      <c r="H30" s="1"/>
    </row>
    <row r="31" spans="1:13" x14ac:dyDescent="0.2">
      <c r="B31" s="1"/>
      <c r="C31" s="1"/>
      <c r="D31" s="1"/>
      <c r="E31" s="1"/>
      <c r="F31" s="1"/>
      <c r="G31" s="1"/>
      <c r="H31" s="1"/>
    </row>
    <row r="32" spans="1:13" x14ac:dyDescent="0.2">
      <c r="B32" s="1"/>
      <c r="C32" s="1"/>
      <c r="D32" s="1"/>
      <c r="E32" s="1"/>
      <c r="F32" s="1"/>
      <c r="G32" s="1"/>
      <c r="H32" s="1"/>
    </row>
    <row r="33" s="1" customFormat="1" x14ac:dyDescent="0.2"/>
    <row r="34" s="1" customFormat="1" x14ac:dyDescent="0.2"/>
    <row r="35" s="1" customFormat="1" x14ac:dyDescent="0.2"/>
    <row r="36" s="1" customFormat="1" x14ac:dyDescent="0.2"/>
    <row r="37" s="1" customFormat="1" x14ac:dyDescent="0.2"/>
    <row r="38" s="1" customFormat="1" x14ac:dyDescent="0.2"/>
    <row r="39" s="1" customFormat="1" x14ac:dyDescent="0.2"/>
    <row r="40" s="1" customFormat="1" x14ac:dyDescent="0.2"/>
    <row r="41" s="1" customFormat="1" x14ac:dyDescent="0.2"/>
    <row r="42" s="1" customFormat="1" x14ac:dyDescent="0.2"/>
    <row r="43" s="1" customFormat="1" x14ac:dyDescent="0.2"/>
    <row r="44" s="1" customFormat="1" x14ac:dyDescent="0.2"/>
    <row r="45" s="1" customFormat="1" x14ac:dyDescent="0.2"/>
    <row r="46" s="1" customFormat="1" x14ac:dyDescent="0.2"/>
    <row r="47" s="1" customFormat="1" x14ac:dyDescent="0.2"/>
    <row r="48" s="1" customFormat="1" x14ac:dyDescent="0.2"/>
    <row r="49" spans="2:8" x14ac:dyDescent="0.2">
      <c r="B49" s="1"/>
      <c r="C49" s="1"/>
      <c r="D49" s="1"/>
      <c r="E49" s="1"/>
      <c r="F49" s="1"/>
      <c r="G49" s="1"/>
      <c r="H49" s="1"/>
    </row>
    <row r="50" spans="2:8" x14ac:dyDescent="0.2">
      <c r="B50" s="1"/>
      <c r="C50" s="1"/>
      <c r="D50" s="1"/>
      <c r="E50" s="1"/>
      <c r="F50" s="1"/>
      <c r="G50" s="1"/>
      <c r="H50" s="1"/>
    </row>
    <row r="51" spans="2:8" x14ac:dyDescent="0.2">
      <c r="B51" s="1"/>
      <c r="C51" s="1"/>
      <c r="D51" s="1"/>
      <c r="E51" s="1"/>
      <c r="F51" s="1"/>
      <c r="G51" s="1"/>
      <c r="H51" s="1"/>
    </row>
    <row r="52" spans="2:8" x14ac:dyDescent="0.2">
      <c r="B52" s="1"/>
      <c r="C52" s="1"/>
      <c r="D52" s="1"/>
      <c r="E52" s="1"/>
      <c r="F52" s="1"/>
      <c r="G52" s="1"/>
      <c r="H52" s="1"/>
    </row>
    <row r="53" spans="2:8" x14ac:dyDescent="0.2">
      <c r="B53" s="1"/>
      <c r="C53" s="1"/>
      <c r="D53" s="1"/>
      <c r="E53" s="1"/>
      <c r="F53" s="1"/>
      <c r="G53" s="1"/>
      <c r="H53" s="1"/>
    </row>
    <row r="54" spans="2:8" x14ac:dyDescent="0.2">
      <c r="B54" s="1"/>
      <c r="C54" s="1"/>
      <c r="D54" s="1"/>
      <c r="E54" s="1"/>
      <c r="F54" s="1"/>
      <c r="G54" s="1"/>
      <c r="H54" s="1"/>
    </row>
    <row r="55" spans="2:8" x14ac:dyDescent="0.2">
      <c r="B55" s="1"/>
      <c r="C55" s="1"/>
      <c r="D55" s="1"/>
      <c r="E55" s="1"/>
      <c r="F55" s="1"/>
      <c r="G55" s="1"/>
      <c r="H55" s="1"/>
    </row>
    <row r="56" spans="2:8" x14ac:dyDescent="0.2">
      <c r="B56" s="1"/>
      <c r="C56" s="1"/>
      <c r="D56" s="1"/>
      <c r="E56" s="1"/>
      <c r="F56" s="1"/>
      <c r="G56" s="1"/>
      <c r="H56" s="1"/>
    </row>
    <row r="57" spans="2:8" x14ac:dyDescent="0.2">
      <c r="B57" s="1"/>
      <c r="C57" s="1"/>
      <c r="D57" s="1"/>
      <c r="E57" s="1"/>
      <c r="F57" s="1"/>
      <c r="G57" s="1"/>
      <c r="H57" s="1"/>
    </row>
    <row r="58" spans="2:8" x14ac:dyDescent="0.2">
      <c r="B58" s="1"/>
      <c r="C58" s="1"/>
      <c r="D58" s="1"/>
      <c r="E58" s="1"/>
      <c r="F58" s="1"/>
      <c r="G58" s="1"/>
      <c r="H58" s="1"/>
    </row>
    <row r="59" spans="2:8" x14ac:dyDescent="0.2">
      <c r="B59" s="1"/>
      <c r="C59" s="1"/>
      <c r="D59" s="1"/>
      <c r="E59" s="1"/>
      <c r="F59" s="1"/>
      <c r="G59" s="1"/>
      <c r="H59" s="1"/>
    </row>
    <row r="60" spans="2:8" x14ac:dyDescent="0.2">
      <c r="B60" s="1"/>
      <c r="C60" s="1"/>
      <c r="D60" s="1"/>
      <c r="E60" s="1"/>
      <c r="F60" s="1"/>
      <c r="G60" s="1"/>
      <c r="H60" s="1"/>
    </row>
    <row r="61" spans="2:8" x14ac:dyDescent="0.2">
      <c r="B61" s="1"/>
      <c r="C61" s="1"/>
      <c r="D61" s="1"/>
      <c r="E61" s="1"/>
      <c r="F61" s="1"/>
      <c r="G61" s="1"/>
      <c r="H61" s="1"/>
    </row>
    <row r="62" spans="2:8" x14ac:dyDescent="0.2"/>
    <row r="63" spans="2:8" x14ac:dyDescent="0.2"/>
    <row r="64" spans="2:8" x14ac:dyDescent="0.2"/>
    <row r="65" x14ac:dyDescent="0.2"/>
    <row r="66" x14ac:dyDescent="0.2"/>
    <row r="67" x14ac:dyDescent="0.2"/>
    <row r="68" x14ac:dyDescent="0.2"/>
  </sheetData>
  <mergeCells count="27">
    <mergeCell ref="A1:L1"/>
    <mergeCell ref="A2:A3"/>
    <mergeCell ref="B2:H3"/>
    <mergeCell ref="I2:K2"/>
    <mergeCell ref="L2:L3"/>
    <mergeCell ref="B15:H15"/>
    <mergeCell ref="B4:H4"/>
    <mergeCell ref="B5:H5"/>
    <mergeCell ref="B6:H6"/>
    <mergeCell ref="B7:H7"/>
    <mergeCell ref="B8:H8"/>
    <mergeCell ref="B9:H9"/>
    <mergeCell ref="B10:H10"/>
    <mergeCell ref="B11:H11"/>
    <mergeCell ref="B12:H12"/>
    <mergeCell ref="B13:H13"/>
    <mergeCell ref="B14:H14"/>
    <mergeCell ref="B22:H22"/>
    <mergeCell ref="K22:L22"/>
    <mergeCell ref="D23:F23"/>
    <mergeCell ref="B24:H24"/>
    <mergeCell ref="B16:H16"/>
    <mergeCell ref="B17:H17"/>
    <mergeCell ref="B18:H18"/>
    <mergeCell ref="B19:H19"/>
    <mergeCell ref="B20:H20"/>
    <mergeCell ref="B21:H2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65"/>
  <sheetViews>
    <sheetView zoomScaleNormal="100" workbookViewId="0">
      <selection activeCell="H34" sqref="H34"/>
    </sheetView>
  </sheetViews>
  <sheetFormatPr defaultColWidth="0" defaultRowHeight="12.75" zeroHeight="1" x14ac:dyDescent="0.2"/>
  <cols>
    <col min="1" max="1" width="4.28515625" style="1" bestFit="1" customWidth="1"/>
    <col min="2" max="2" width="13.85546875" style="4" customWidth="1"/>
    <col min="3" max="3" width="2.7109375" style="4" customWidth="1"/>
    <col min="4" max="4" width="7.7109375" style="4" customWidth="1"/>
    <col min="5" max="5" width="2.7109375" style="4" customWidth="1"/>
    <col min="6" max="6" width="7.28515625" style="4" customWidth="1"/>
    <col min="7" max="7" width="2.7109375" style="4" customWidth="1"/>
    <col min="8" max="8" width="51.28515625" style="4" customWidth="1"/>
    <col min="9" max="9" width="12.140625" style="1" bestFit="1" customWidth="1"/>
    <col min="10" max="10" width="11" style="1" customWidth="1"/>
    <col min="11" max="11" width="8.5703125" style="1" customWidth="1"/>
    <col min="12" max="12" width="10.140625" style="1" customWidth="1"/>
    <col min="13" max="16380" width="9.140625" style="1" customWidth="1"/>
    <col min="16381" max="16381" width="3.28515625" style="1" customWidth="1"/>
    <col min="16382" max="16382" width="8.85546875" style="1" customWidth="1"/>
    <col min="16383" max="16384" width="8.42578125" style="1" customWidth="1"/>
  </cols>
  <sheetData>
    <row r="1" spans="1:12" ht="25.9" customHeight="1" x14ac:dyDescent="0.2">
      <c r="A1" s="51" t="s">
        <v>64</v>
      </c>
      <c r="B1" s="52"/>
      <c r="C1" s="53"/>
      <c r="D1" s="53"/>
      <c r="E1" s="53"/>
      <c r="F1" s="53"/>
      <c r="G1" s="53"/>
      <c r="H1" s="53"/>
      <c r="I1" s="53"/>
      <c r="J1" s="53"/>
      <c r="K1" s="53"/>
    </row>
    <row r="2" spans="1:12" ht="24.6" customHeight="1" x14ac:dyDescent="0.2">
      <c r="A2" s="47" t="s">
        <v>67</v>
      </c>
      <c r="B2" s="47"/>
      <c r="C2" s="47"/>
      <c r="D2" s="47"/>
      <c r="E2" s="47"/>
      <c r="F2" s="47"/>
      <c r="G2" s="47"/>
      <c r="H2" s="47"/>
      <c r="I2" s="47"/>
      <c r="J2" s="47"/>
      <c r="K2" s="47"/>
    </row>
    <row r="3" spans="1:12" ht="15.95" customHeight="1" x14ac:dyDescent="0.2">
      <c r="A3" s="48" t="s">
        <v>5</v>
      </c>
      <c r="B3" s="50" t="s">
        <v>0</v>
      </c>
      <c r="C3" s="49"/>
      <c r="D3" s="49"/>
      <c r="E3" s="49"/>
      <c r="F3" s="49"/>
      <c r="G3" s="49"/>
      <c r="H3" s="49"/>
      <c r="I3" s="48" t="s">
        <v>58</v>
      </c>
      <c r="J3" s="48"/>
      <c r="K3" s="48"/>
    </row>
    <row r="4" spans="1:12" s="2" customFormat="1" ht="21.95" customHeight="1" x14ac:dyDescent="0.2">
      <c r="A4" s="49"/>
      <c r="B4" s="49"/>
      <c r="C4" s="49"/>
      <c r="D4" s="49"/>
      <c r="E4" s="49"/>
      <c r="F4" s="49"/>
      <c r="G4" s="49"/>
      <c r="H4" s="49"/>
      <c r="I4" s="11" t="s">
        <v>56</v>
      </c>
      <c r="J4" s="11" t="s">
        <v>1</v>
      </c>
      <c r="K4" s="10" t="s">
        <v>4</v>
      </c>
    </row>
    <row r="5" spans="1:12" s="2" customFormat="1" ht="15" customHeight="1" x14ac:dyDescent="0.2">
      <c r="A5" s="9">
        <f t="shared" ref="A5:A7" si="0">A4+1</f>
        <v>1</v>
      </c>
      <c r="B5" s="46" t="s">
        <v>23</v>
      </c>
      <c r="C5" s="46"/>
      <c r="D5" s="46"/>
      <c r="E5" s="46"/>
      <c r="F5" s="46"/>
      <c r="G5" s="46"/>
      <c r="H5" s="46"/>
      <c r="I5" s="12">
        <f>SUM('1'!I4+'2'!I4+'3'!I4+'4'!I4+'5'!I4+'6'!I4+'7'!I4+'8'!I4+'9'!I4+'10'!I4+'11'!I4+'12'!I4+'13'!I4+'14'!I4+'15'!I4+'16'!I4)</f>
        <v>344702950.75</v>
      </c>
      <c r="J5" s="13">
        <f>SUM('1'!J4+'2'!J4+'3'!J4+'4'!J4+'5'!J4+'6'!J4+'7'!J4+'8'!J4+'9'!J4+'10'!J4+'11'!J4+'12'!J4+'13'!J4+'14'!J4+'15'!J4+'16'!J4)</f>
        <v>155</v>
      </c>
      <c r="K5" s="14">
        <f>I5/I22*100</f>
        <v>69.941325917816528</v>
      </c>
    </row>
    <row r="6" spans="1:12" s="2" customFormat="1" ht="30" customHeight="1" x14ac:dyDescent="0.2">
      <c r="A6" s="9">
        <f t="shared" si="0"/>
        <v>2</v>
      </c>
      <c r="B6" s="46" t="s">
        <v>24</v>
      </c>
      <c r="C6" s="46"/>
      <c r="D6" s="46"/>
      <c r="E6" s="46"/>
      <c r="F6" s="46"/>
      <c r="G6" s="46"/>
      <c r="H6" s="46"/>
      <c r="I6" s="12">
        <f>SUM('1'!I5+'2'!I5+'3'!I5+'4'!I5+'5'!I5+'6'!I5+'7'!I5+'8'!I5+'9'!I5+'10'!I5+'11'!I5+'12'!I5+'13'!I5+'14'!I5+'15'!I5+'16'!I5)</f>
        <v>102172349.82999998</v>
      </c>
      <c r="J6" s="15">
        <f>SUM('1'!J5+'2'!J5+'3'!J5+'4'!J5+'5'!J5+'6'!J5+'7'!J5+'8'!J5+'9'!J5+'10'!J5+'11'!J5+'12'!J5+'13'!J5+'14'!J5+'15'!J5+'16'!J5)</f>
        <v>168</v>
      </c>
      <c r="K6" s="14">
        <f>I6/I22*100</f>
        <v>20.731095001365304</v>
      </c>
    </row>
    <row r="7" spans="1:12" s="2" customFormat="1" ht="15" customHeight="1" x14ac:dyDescent="0.2">
      <c r="A7" s="9">
        <f t="shared" si="0"/>
        <v>3</v>
      </c>
      <c r="B7" s="46" t="s">
        <v>22</v>
      </c>
      <c r="C7" s="46"/>
      <c r="D7" s="46"/>
      <c r="E7" s="46"/>
      <c r="F7" s="46"/>
      <c r="G7" s="46"/>
      <c r="H7" s="46"/>
      <c r="I7" s="12">
        <f>SUM('1'!I6+'2'!I6+'3'!I6+'4'!I6+'5'!I6+'6'!I6+'7'!I6+'8'!I6+'9'!I6+'10'!I6+'11'!I6+'12'!I6+'13'!I6+'14'!I6+'15'!I6+'16'!I6)</f>
        <v>45970590.209999993</v>
      </c>
      <c r="J7" s="33">
        <f>SUM(J8:J21)</f>
        <v>1016</v>
      </c>
      <c r="K7" s="14">
        <f>I7/I22*100</f>
        <v>9.3275790808181682</v>
      </c>
    </row>
    <row r="8" spans="1:12" ht="15" customHeight="1" x14ac:dyDescent="0.2">
      <c r="A8" s="17" t="s">
        <v>7</v>
      </c>
      <c r="B8" s="44" t="s">
        <v>21</v>
      </c>
      <c r="C8" s="44"/>
      <c r="D8" s="44"/>
      <c r="E8" s="44"/>
      <c r="F8" s="44"/>
      <c r="G8" s="44"/>
      <c r="H8" s="44"/>
      <c r="I8" s="31">
        <f>SUM('1'!I7+'2'!I7+'3'!I7+'4'!I7+'5'!I7+'6'!I7+'7'!I7+'8'!I7+'9'!I7+'10'!I7+'11'!I7+'12'!I7+'13'!I7+'14'!I7+'15'!I7+'16'!I7)</f>
        <v>4687196.58</v>
      </c>
      <c r="J8" s="34">
        <f>SUM('1'!J7+'2'!J7+'3'!J7+'4'!J7+'5'!J7+'6'!J7+'7'!J7+'8'!J7+'9'!J7+'10'!J7+'11'!J7+'12'!J7+'13'!J7+'14'!J7+'15'!J7+'16'!J7)</f>
        <v>69</v>
      </c>
      <c r="K8" s="19">
        <f>I8/I7*100</f>
        <v>10.196076575454525</v>
      </c>
      <c r="L8" s="5"/>
    </row>
    <row r="9" spans="1:12" s="3" customFormat="1" ht="30" customHeight="1" x14ac:dyDescent="0.2">
      <c r="A9" s="17" t="s">
        <v>8</v>
      </c>
      <c r="B9" s="44" t="s">
        <v>25</v>
      </c>
      <c r="C9" s="44"/>
      <c r="D9" s="44"/>
      <c r="E9" s="44"/>
      <c r="F9" s="44"/>
      <c r="G9" s="44"/>
      <c r="H9" s="44"/>
      <c r="I9" s="31">
        <f>SUM('1'!I8+'2'!I8+'3'!I8+'4'!I8+'5'!I8+'6'!I8+'7'!I8+'8'!I8+'9'!I8+'10'!I8+'11'!I8+'12'!I8+'13'!I8+'14'!I8+'15'!I8+'16'!I8)</f>
        <v>5721285.9199999999</v>
      </c>
      <c r="J9" s="34">
        <f>SUM('1'!J8+'2'!J8+'3'!J8+'4'!J8+'5'!J8+'6'!J8+'7'!J8+'8'!J8+'9'!J8+'10'!J8+'11'!J8+'12'!J8+'13'!J8+'14'!J8+'15'!J8+'16'!J8)</f>
        <v>145</v>
      </c>
      <c r="K9" s="19">
        <f>I9/I7*100</f>
        <v>12.445535055922443</v>
      </c>
      <c r="L9" s="6"/>
    </row>
    <row r="10" spans="1:12" s="3" customFormat="1" ht="30" customHeight="1" x14ac:dyDescent="0.2">
      <c r="A10" s="17" t="s">
        <v>9</v>
      </c>
      <c r="B10" s="44" t="s">
        <v>26</v>
      </c>
      <c r="C10" s="44"/>
      <c r="D10" s="44"/>
      <c r="E10" s="44"/>
      <c r="F10" s="44"/>
      <c r="G10" s="44"/>
      <c r="H10" s="44"/>
      <c r="I10" s="31">
        <f>SUM('1'!I9+'2'!I9+'3'!I9+'4'!I9+'5'!I9+'6'!I9+'7'!I9+'8'!I9+'9'!I9+'10'!I9+'11'!I9+'12'!I9+'13'!I9+'14'!I9+'15'!I9+'16'!I9)</f>
        <v>4059115.59</v>
      </c>
      <c r="J10" s="34">
        <f>SUM('1'!J9+'2'!J9+'3'!J9+'4'!J9+'5'!J9+'6'!J9+'7'!J9+'8'!J9+'9'!J9+'10'!J9+'11'!J9+'12'!J9+'13'!J9+'14'!J9+'15'!J9+'16'!J9)</f>
        <v>95</v>
      </c>
      <c r="K10" s="19">
        <f>I10/I7*100</f>
        <v>8.8298096053529012</v>
      </c>
      <c r="L10" s="6"/>
    </row>
    <row r="11" spans="1:12" s="3" customFormat="1" ht="30" customHeight="1" x14ac:dyDescent="0.2">
      <c r="A11" s="17" t="s">
        <v>10</v>
      </c>
      <c r="B11" s="44" t="s">
        <v>27</v>
      </c>
      <c r="C11" s="44"/>
      <c r="D11" s="44"/>
      <c r="E11" s="44"/>
      <c r="F11" s="44"/>
      <c r="G11" s="44"/>
      <c r="H11" s="44"/>
      <c r="I11" s="31">
        <f>SUM('1'!I10+'2'!I10+'3'!I10+'4'!I10+'5'!I10+'6'!I10+'7'!I10+'8'!I10+'9'!I10+'10'!I10+'11'!I10+'12'!I10+'13'!I10+'14'!I10+'15'!I10+'16'!I10)</f>
        <v>1254157</v>
      </c>
      <c r="J11" s="34">
        <f>SUM('1'!J10+'2'!J10+'3'!J10+'4'!J10+'5'!J10+'6'!J10+'7'!J10+'8'!J10+'9'!J10+'10'!J10+'11'!J10+'12'!J10+'13'!J10+'14'!J10+'15'!J10+'16'!J10)</f>
        <v>30</v>
      </c>
      <c r="K11" s="19">
        <f>I11/I7*100</f>
        <v>2.7281724995716563</v>
      </c>
      <c r="L11" s="6"/>
    </row>
    <row r="12" spans="1:12" s="3" customFormat="1" ht="15" customHeight="1" x14ac:dyDescent="0.2">
      <c r="A12" s="17" t="s">
        <v>11</v>
      </c>
      <c r="B12" s="44" t="s">
        <v>55</v>
      </c>
      <c r="C12" s="44"/>
      <c r="D12" s="44"/>
      <c r="E12" s="44"/>
      <c r="F12" s="44"/>
      <c r="G12" s="44"/>
      <c r="H12" s="44"/>
      <c r="I12" s="31">
        <f>SUM('1'!I11+'2'!I11+'3'!I11+'4'!I11+'5'!I11+'6'!I11+'7'!I11+'8'!I11+'9'!I11+'10'!I11+'11'!I11+'12'!I11+'13'!I11+'14'!I11+'15'!I11+'16'!I11)</f>
        <v>9176681.5199999996</v>
      </c>
      <c r="J12" s="34">
        <f>SUM('1'!J11+'2'!J11+'3'!J11+'4'!J11+'5'!J11+'6'!J11+'7'!J11+'8'!J11+'9'!J11+'10'!J11+'11'!J11+'12'!J11+'13'!J11+'14'!J11+'15'!J11+'16'!J11)</f>
        <v>184</v>
      </c>
      <c r="K12" s="19">
        <f>I12/I7*100</f>
        <v>19.962070267272299</v>
      </c>
      <c r="L12" s="6"/>
    </row>
    <row r="13" spans="1:12" ht="30" customHeight="1" x14ac:dyDescent="0.2">
      <c r="A13" s="17" t="s">
        <v>12</v>
      </c>
      <c r="B13" s="44" t="s">
        <v>28</v>
      </c>
      <c r="C13" s="44"/>
      <c r="D13" s="44"/>
      <c r="E13" s="44"/>
      <c r="F13" s="44"/>
      <c r="G13" s="44"/>
      <c r="H13" s="44"/>
      <c r="I13" s="31">
        <f>SUM('1'!I12+'2'!I12+'3'!I12+'4'!I12+'5'!I12+'6'!I12+'7'!I12+'8'!I12+'9'!I12+'10'!I12+'11'!I12+'12'!I12+'13'!I12+'14'!I12+'15'!I12+'16'!I12)</f>
        <v>742597.7</v>
      </c>
      <c r="J13" s="34">
        <f>SUM('1'!J12+'2'!J12+'3'!J12+'4'!J12+'5'!J12+'6'!J12+'7'!J12+'8'!J12+'9'!J12+'10'!J12+'11'!J12+'12'!J12+'13'!J12+'14'!J12+'15'!J12+'16'!J12)</f>
        <v>14</v>
      </c>
      <c r="K13" s="19">
        <f>I13/I7*100</f>
        <v>1.6153756055941664</v>
      </c>
      <c r="L13" s="5"/>
    </row>
    <row r="14" spans="1:12" ht="15" customHeight="1" x14ac:dyDescent="0.2">
      <c r="A14" s="17" t="s">
        <v>13</v>
      </c>
      <c r="B14" s="44" t="s">
        <v>29</v>
      </c>
      <c r="C14" s="44"/>
      <c r="D14" s="44"/>
      <c r="E14" s="44"/>
      <c r="F14" s="44"/>
      <c r="G14" s="44"/>
      <c r="H14" s="44"/>
      <c r="I14" s="31">
        <f>SUM('1'!I13+'2'!I13+'3'!I13+'4'!I13+'5'!I13+'6'!I13+'7'!I13+'8'!I13+'9'!I13+'10'!I13+'11'!I13+'12'!I13+'13'!I13+'14'!I13+'15'!I13+'16'!I13)</f>
        <v>0</v>
      </c>
      <c r="J14" s="34">
        <f>SUM('1'!J13+'2'!J13+'3'!J13+'4'!J13+'5'!J13+'6'!J13+'7'!J13+'8'!J13+'9'!J13+'10'!J13+'11'!J13+'12'!J13+'13'!J13+'14'!J13+'15'!J13+'16'!J13)</f>
        <v>0</v>
      </c>
      <c r="K14" s="19">
        <f>I14/I7*100</f>
        <v>0</v>
      </c>
      <c r="L14" s="5"/>
    </row>
    <row r="15" spans="1:12" ht="15" customHeight="1" x14ac:dyDescent="0.2">
      <c r="A15" s="17" t="s">
        <v>14</v>
      </c>
      <c r="B15" s="44" t="s">
        <v>30</v>
      </c>
      <c r="C15" s="44"/>
      <c r="D15" s="44"/>
      <c r="E15" s="44"/>
      <c r="F15" s="44"/>
      <c r="G15" s="44"/>
      <c r="H15" s="44"/>
      <c r="I15" s="31">
        <f>SUM('1'!I14+'2'!I14+'3'!I14+'4'!I14+'5'!I14+'6'!I14+'7'!I14+'8'!I14+'9'!I14+'10'!I14+'11'!I14+'12'!I14+'13'!I14+'14'!I14+'15'!I14+'16'!I14)</f>
        <v>0</v>
      </c>
      <c r="J15" s="34">
        <f>SUM('1'!J14+'2'!J14+'3'!J14+'4'!J14+'5'!J14+'6'!J14+'7'!J14+'8'!J14+'9'!J14+'10'!J14+'11'!J14+'12'!J14+'13'!J14+'14'!J14+'15'!J14+'16'!J14)</f>
        <v>0</v>
      </c>
      <c r="K15" s="19">
        <f>I15/I7*100</f>
        <v>0</v>
      </c>
      <c r="L15" s="5"/>
    </row>
    <row r="16" spans="1:12" ht="30" customHeight="1" x14ac:dyDescent="0.2">
      <c r="A16" s="17" t="s">
        <v>15</v>
      </c>
      <c r="B16" s="44" t="s">
        <v>31</v>
      </c>
      <c r="C16" s="44"/>
      <c r="D16" s="44"/>
      <c r="E16" s="44"/>
      <c r="F16" s="44"/>
      <c r="G16" s="44"/>
      <c r="H16" s="44"/>
      <c r="I16" s="31">
        <f>SUM('1'!I15+'2'!I15+'3'!I15+'4'!I15+'5'!I15+'6'!I15+'7'!I15+'8'!I15+'9'!I15+'10'!I15+'11'!I15+'12'!I15+'13'!I15+'14'!I15+'15'!I15+'16'!I15)</f>
        <v>130916.68</v>
      </c>
      <c r="J16" s="34">
        <f>SUM('1'!J15+'2'!J15+'3'!J15+'4'!J15+'5'!J15+'6'!J15+'7'!J15+'8'!J15+'9'!J15+'10'!J15+'11'!J15+'12'!J15+'13'!J15+'14'!J15+'15'!J15+'16'!J15)</f>
        <v>3</v>
      </c>
      <c r="K16" s="19">
        <f>I16/I7*100</f>
        <v>0.28478355270609873</v>
      </c>
      <c r="L16" s="5"/>
    </row>
    <row r="17" spans="1:12" ht="30" customHeight="1" x14ac:dyDescent="0.2">
      <c r="A17" s="17" t="s">
        <v>16</v>
      </c>
      <c r="B17" s="44" t="s">
        <v>32</v>
      </c>
      <c r="C17" s="44"/>
      <c r="D17" s="44"/>
      <c r="E17" s="44"/>
      <c r="F17" s="44"/>
      <c r="G17" s="44"/>
      <c r="H17" s="44"/>
      <c r="I17" s="31">
        <f>SUM('1'!I16+'2'!I16+'3'!I16+'4'!I16+'5'!I16+'6'!I16+'7'!I16+'8'!I16+'9'!I16+'10'!I16+'11'!I16+'12'!I16+'13'!I16+'14'!I16+'15'!I16+'16'!I16)</f>
        <v>12252712.4</v>
      </c>
      <c r="J17" s="34">
        <f>SUM('1'!J16+'2'!J16+'3'!J16+'4'!J16+'5'!J16+'6'!J16+'7'!J16+'8'!J16+'9'!J16+'10'!J16+'11'!J16+'12'!J16+'13'!J16+'14'!J16+'15'!J16+'16'!J16)</f>
        <v>339</v>
      </c>
      <c r="K17" s="19">
        <f>I17/I7*100</f>
        <v>26.653371958088684</v>
      </c>
      <c r="L17" s="5"/>
    </row>
    <row r="18" spans="1:12" ht="30" customHeight="1" x14ac:dyDescent="0.2">
      <c r="A18" s="17" t="s">
        <v>17</v>
      </c>
      <c r="B18" s="44" t="s">
        <v>33</v>
      </c>
      <c r="C18" s="44"/>
      <c r="D18" s="44"/>
      <c r="E18" s="44"/>
      <c r="F18" s="44"/>
      <c r="G18" s="44"/>
      <c r="H18" s="44"/>
      <c r="I18" s="31">
        <f>SUM('1'!I17+'2'!I17+'3'!I17+'4'!I17+'5'!I17+'6'!I17+'7'!I17+'8'!I17+'9'!I17+'10'!I17+'11'!I17+'12'!I17+'13'!I17+'14'!I17+'15'!I17+'16'!I17)</f>
        <v>1703629.06</v>
      </c>
      <c r="J18" s="34">
        <f>SUM('1'!J17+'2'!J17+'3'!J17+'4'!J17+'5'!J17+'6'!J17+'7'!J17+'8'!J17+'9'!J17+'10'!J17+'11'!J17+'12'!J17+'13'!J17+'14'!J17+'15'!J17+'16'!J17)</f>
        <v>47</v>
      </c>
      <c r="K18" s="19">
        <f>I18/I7*100</f>
        <v>3.7059107838676586</v>
      </c>
      <c r="L18" s="5"/>
    </row>
    <row r="19" spans="1:12" ht="30" customHeight="1" x14ac:dyDescent="0.2">
      <c r="A19" s="17" t="s">
        <v>18</v>
      </c>
      <c r="B19" s="45" t="s">
        <v>34</v>
      </c>
      <c r="C19" s="45"/>
      <c r="D19" s="45"/>
      <c r="E19" s="45"/>
      <c r="F19" s="45"/>
      <c r="G19" s="45"/>
      <c r="H19" s="45"/>
      <c r="I19" s="31">
        <f>SUM('1'!I18+'2'!I18+'3'!I18+'4'!I18+'5'!I18+'6'!I18+'7'!I18+'8'!I18+'9'!I18+'10'!I18+'11'!I18+'12'!I18+'13'!I18+'14'!I18+'15'!I18+'16'!I18)</f>
        <v>975584.84</v>
      </c>
      <c r="J19" s="34">
        <f>SUM('1'!J18+'2'!J18+'3'!J18+'4'!J18+'5'!J18+'6'!J18+'7'!J18+'8'!J18+'9'!J18+'10'!J18+'11'!J18+'12'!J18+'13'!J18+'14'!J18+'15'!J18+'16'!J18)</f>
        <v>26</v>
      </c>
      <c r="K19" s="19">
        <f>I19/I7*100</f>
        <v>2.1221934187561962</v>
      </c>
      <c r="L19" s="5"/>
    </row>
    <row r="20" spans="1:12" ht="30" customHeight="1" x14ac:dyDescent="0.2">
      <c r="A20" s="17" t="s">
        <v>19</v>
      </c>
      <c r="B20" s="44" t="s">
        <v>35</v>
      </c>
      <c r="C20" s="44"/>
      <c r="D20" s="44"/>
      <c r="E20" s="44"/>
      <c r="F20" s="44"/>
      <c r="G20" s="44"/>
      <c r="H20" s="44"/>
      <c r="I20" s="31">
        <f>SUM('1'!I19+'2'!I19+'3'!I19+'4'!I19+'5'!I19+'6'!I19+'7'!I19+'8'!I19+'9'!I19+'10'!I19+'11'!I19+'12'!I19+'13'!I19+'14'!I19+'15'!I19+'16'!I19)</f>
        <v>1353964</v>
      </c>
      <c r="J20" s="34">
        <f>SUM('1'!J19+'2'!J19+'3'!J19+'4'!J19+'5'!J19+'6'!J19+'7'!J19+'8'!J19+'9'!J19+'10'!J19+'11'!J19+'12'!J19+'13'!J19+'14'!J19+'15'!J19+'16'!J19)</f>
        <v>27</v>
      </c>
      <c r="K20" s="19">
        <f>I20/I7*100</f>
        <v>2.9452830468673685</v>
      </c>
      <c r="L20" s="5"/>
    </row>
    <row r="21" spans="1:12" ht="30" customHeight="1" x14ac:dyDescent="0.2">
      <c r="A21" s="17" t="s">
        <v>20</v>
      </c>
      <c r="B21" s="44" t="s">
        <v>36</v>
      </c>
      <c r="C21" s="44"/>
      <c r="D21" s="44"/>
      <c r="E21" s="44"/>
      <c r="F21" s="44"/>
      <c r="G21" s="44"/>
      <c r="H21" s="44"/>
      <c r="I21" s="31">
        <f>SUM('1'!I20+'2'!I20+'3'!I20+'4'!I20+'5'!I20+'6'!I20+'7'!I20+'8'!I20+'9'!I20+'10'!I20+'11'!I20+'12'!I20+'13'!I20+'14'!I20+'15'!I20+'16'!I20)</f>
        <v>3912748.92</v>
      </c>
      <c r="J21" s="34">
        <f>SUM('1'!J20+'2'!J20+'3'!J20+'4'!J20+'5'!J20+'6'!J20+'7'!J20+'8'!J20+'9'!J20+'10'!J20+'11'!J20+'12'!J20+'13'!J20+'14'!J20+'15'!J20+'16'!J20)</f>
        <v>37</v>
      </c>
      <c r="K21" s="19">
        <f>I21/I7*100</f>
        <v>8.5114176305460152</v>
      </c>
      <c r="L21" s="5"/>
    </row>
    <row r="22" spans="1:12" s="3" customFormat="1" ht="15" customHeight="1" x14ac:dyDescent="0.2">
      <c r="A22" s="9">
        <v>4</v>
      </c>
      <c r="B22" s="46" t="s">
        <v>3</v>
      </c>
      <c r="C22" s="46"/>
      <c r="D22" s="46"/>
      <c r="E22" s="46"/>
      <c r="F22" s="46"/>
      <c r="G22" s="46"/>
      <c r="H22" s="46"/>
      <c r="I22" s="12">
        <f>I5+I6+I7</f>
        <v>492845890.78999996</v>
      </c>
      <c r="J22" s="20" t="s">
        <v>2</v>
      </c>
      <c r="K22" s="21">
        <f>I22/I$22*100</f>
        <v>100</v>
      </c>
    </row>
    <row r="23" spans="1:12" ht="15" customHeight="1" x14ac:dyDescent="0.2">
      <c r="A23" s="23">
        <v>5</v>
      </c>
      <c r="B23" s="37" t="s">
        <v>37</v>
      </c>
      <c r="C23" s="38"/>
      <c r="D23" s="38"/>
      <c r="E23" s="38"/>
      <c r="F23" s="38"/>
      <c r="G23" s="38"/>
      <c r="H23" s="39"/>
      <c r="I23" s="35">
        <f>SUM('1'!I22+'2'!I22+'3'!I22+'4'!I22+'5'!I22+'6'!I22+'7'!I22+'8'!I22+'9'!I22+'10'!I22+'11'!I22+'12'!I22+'13'!I22+'14'!I22+'15'!I22+'16'!I22)</f>
        <v>505489000</v>
      </c>
      <c r="J23" s="25" t="s">
        <v>6</v>
      </c>
      <c r="K23" s="36">
        <f>I22/I23*100</f>
        <v>97.498835937082688</v>
      </c>
    </row>
    <row r="24" spans="1:12" ht="73.5" customHeight="1" x14ac:dyDescent="0.2">
      <c r="A24" s="28"/>
      <c r="B24" s="26" t="s">
        <v>65</v>
      </c>
      <c r="C24" s="29"/>
      <c r="D24" s="42" t="s">
        <v>60</v>
      </c>
      <c r="E24" s="43"/>
      <c r="F24" s="43"/>
      <c r="G24" s="30"/>
      <c r="H24" s="26" t="s">
        <v>61</v>
      </c>
      <c r="I24" s="27"/>
      <c r="J24" s="27"/>
      <c r="K24" s="27"/>
    </row>
    <row r="25" spans="1:12" ht="15" customHeight="1" x14ac:dyDescent="0.2">
      <c r="A25" s="27"/>
      <c r="B25" s="43" t="s">
        <v>38</v>
      </c>
      <c r="C25" s="43"/>
      <c r="D25" s="43"/>
      <c r="E25" s="43"/>
      <c r="F25" s="43"/>
      <c r="G25" s="43"/>
      <c r="H25" s="43"/>
      <c r="I25" s="27"/>
      <c r="J25" s="27"/>
      <c r="K25" s="27"/>
    </row>
    <row r="26" spans="1:12" ht="15" customHeight="1" x14ac:dyDescent="0.2">
      <c r="A26" s="27"/>
      <c r="B26" s="27" t="s">
        <v>68</v>
      </c>
      <c r="C26" s="26"/>
      <c r="D26" s="26"/>
      <c r="E26" s="26"/>
      <c r="F26" s="26"/>
      <c r="G26" s="26"/>
      <c r="H26" s="26"/>
      <c r="I26" s="27"/>
      <c r="J26" s="27"/>
      <c r="K26" s="27"/>
    </row>
    <row r="27" spans="1:12" x14ac:dyDescent="0.2">
      <c r="B27" s="1"/>
      <c r="C27" s="1"/>
      <c r="D27" s="1"/>
      <c r="E27" s="1"/>
      <c r="F27" s="1"/>
      <c r="G27" s="1"/>
      <c r="H27" s="1"/>
    </row>
    <row r="28" spans="1:12" x14ac:dyDescent="0.2">
      <c r="B28" s="1"/>
      <c r="C28" s="1"/>
      <c r="D28" s="1"/>
      <c r="E28" s="1"/>
      <c r="F28" s="1"/>
      <c r="G28" s="1"/>
      <c r="H28" s="1"/>
    </row>
    <row r="29" spans="1:12" x14ac:dyDescent="0.2">
      <c r="B29" s="1"/>
      <c r="C29" s="1"/>
      <c r="D29" s="1"/>
      <c r="E29" s="1"/>
      <c r="F29" s="1"/>
      <c r="G29" s="1"/>
      <c r="H29" s="1"/>
    </row>
    <row r="30" spans="1:12" x14ac:dyDescent="0.2">
      <c r="B30" s="1"/>
      <c r="C30" s="1"/>
      <c r="D30" s="1"/>
      <c r="E30" s="1"/>
      <c r="F30" s="1"/>
      <c r="G30" s="1"/>
      <c r="H30" s="1"/>
    </row>
    <row r="31" spans="1:12" x14ac:dyDescent="0.2">
      <c r="B31" s="1"/>
      <c r="C31" s="1"/>
      <c r="D31" s="1"/>
      <c r="E31" s="1"/>
      <c r="F31" s="1"/>
      <c r="G31" s="1"/>
      <c r="H31" s="1"/>
    </row>
    <row r="32" spans="1:12" x14ac:dyDescent="0.2">
      <c r="B32" s="1"/>
      <c r="C32" s="1"/>
      <c r="D32" s="1"/>
      <c r="E32" s="1"/>
      <c r="F32" s="1"/>
      <c r="G32" s="1"/>
      <c r="H32" s="1"/>
    </row>
    <row r="33" s="1" customFormat="1" hidden="1" x14ac:dyDescent="0.2"/>
    <row r="34" s="1" customFormat="1" x14ac:dyDescent="0.2"/>
    <row r="35" s="1" customFormat="1" x14ac:dyDescent="0.2"/>
    <row r="36" s="1" customFormat="1" x14ac:dyDescent="0.2"/>
    <row r="37" s="1" customFormat="1" x14ac:dyDescent="0.2"/>
    <row r="38" s="1" customFormat="1" x14ac:dyDescent="0.2"/>
    <row r="39" s="1" customFormat="1" x14ac:dyDescent="0.2"/>
    <row r="40" s="1" customFormat="1" x14ac:dyDescent="0.2"/>
    <row r="41" s="1" customFormat="1" x14ac:dyDescent="0.2"/>
    <row r="42" s="1" customFormat="1" x14ac:dyDescent="0.2"/>
    <row r="43" s="1" customFormat="1" hidden="1" x14ac:dyDescent="0.2"/>
    <row r="44" s="1" customFormat="1" hidden="1" x14ac:dyDescent="0.2"/>
    <row r="45" s="1" customFormat="1" hidden="1" x14ac:dyDescent="0.2"/>
    <row r="46" s="1" customFormat="1" hidden="1" x14ac:dyDescent="0.2"/>
    <row r="47" s="1" customFormat="1" hidden="1" x14ac:dyDescent="0.2"/>
    <row r="48" s="1" customFormat="1" hidden="1" x14ac:dyDescent="0.2"/>
    <row r="49" spans="2:8" hidden="1" x14ac:dyDescent="0.2">
      <c r="B49" s="1"/>
      <c r="C49" s="1"/>
      <c r="D49" s="1"/>
      <c r="E49" s="1"/>
      <c r="F49" s="1"/>
      <c r="G49" s="1"/>
      <c r="H49" s="1"/>
    </row>
    <row r="50" spans="2:8" hidden="1" x14ac:dyDescent="0.2">
      <c r="B50" s="1"/>
      <c r="C50" s="1"/>
      <c r="D50" s="1"/>
      <c r="E50" s="1"/>
      <c r="F50" s="1"/>
      <c r="G50" s="1"/>
      <c r="H50" s="1"/>
    </row>
    <row r="51" spans="2:8" hidden="1" x14ac:dyDescent="0.2">
      <c r="B51" s="1"/>
      <c r="C51" s="1"/>
      <c r="D51" s="1"/>
      <c r="E51" s="1"/>
      <c r="F51" s="1"/>
      <c r="G51" s="1"/>
      <c r="H51" s="1"/>
    </row>
    <row r="52" spans="2:8" hidden="1" x14ac:dyDescent="0.2">
      <c r="B52" s="1"/>
      <c r="C52" s="1"/>
      <c r="D52" s="1"/>
      <c r="E52" s="1"/>
      <c r="F52" s="1"/>
      <c r="G52" s="1"/>
      <c r="H52" s="1"/>
    </row>
    <row r="53" spans="2:8" hidden="1" x14ac:dyDescent="0.2">
      <c r="B53" s="1"/>
      <c r="C53" s="1"/>
      <c r="D53" s="1"/>
      <c r="E53" s="1"/>
      <c r="F53" s="1"/>
      <c r="G53" s="1"/>
      <c r="H53" s="1"/>
    </row>
    <row r="54" spans="2:8" hidden="1" x14ac:dyDescent="0.2">
      <c r="B54" s="1"/>
      <c r="C54" s="1"/>
      <c r="D54" s="1"/>
      <c r="E54" s="1"/>
      <c r="F54" s="1"/>
      <c r="G54" s="1"/>
      <c r="H54" s="1"/>
    </row>
    <row r="55" spans="2:8" hidden="1" x14ac:dyDescent="0.2">
      <c r="B55" s="1"/>
      <c r="C55" s="1"/>
      <c r="D55" s="1"/>
      <c r="E55" s="1"/>
      <c r="F55" s="1"/>
      <c r="G55" s="1"/>
      <c r="H55" s="1"/>
    </row>
    <row r="56" spans="2:8" hidden="1" x14ac:dyDescent="0.2">
      <c r="B56" s="1"/>
      <c r="C56" s="1"/>
      <c r="D56" s="1"/>
      <c r="E56" s="1"/>
      <c r="F56" s="1"/>
      <c r="G56" s="1"/>
      <c r="H56" s="1"/>
    </row>
    <row r="57" spans="2:8" hidden="1" x14ac:dyDescent="0.2">
      <c r="B57" s="1"/>
      <c r="C57" s="1"/>
      <c r="D57" s="1"/>
      <c r="E57" s="1"/>
      <c r="F57" s="1"/>
      <c r="G57" s="1"/>
      <c r="H57" s="1"/>
    </row>
    <row r="58" spans="2:8" hidden="1" x14ac:dyDescent="0.2">
      <c r="B58" s="1"/>
      <c r="C58" s="1"/>
      <c r="D58" s="1"/>
      <c r="E58" s="1"/>
      <c r="F58" s="1"/>
      <c r="G58" s="1"/>
      <c r="H58" s="1"/>
    </row>
    <row r="59" spans="2:8" hidden="1" x14ac:dyDescent="0.2">
      <c r="B59" s="1"/>
      <c r="C59" s="1"/>
      <c r="D59" s="1"/>
      <c r="E59" s="1"/>
      <c r="F59" s="1"/>
      <c r="G59" s="1"/>
      <c r="H59" s="1"/>
    </row>
    <row r="60" spans="2:8" hidden="1" x14ac:dyDescent="0.2">
      <c r="B60" s="1"/>
      <c r="C60" s="1"/>
      <c r="D60" s="1"/>
      <c r="E60" s="1"/>
      <c r="F60" s="1"/>
      <c r="G60" s="1"/>
      <c r="H60" s="1"/>
    </row>
    <row r="61" spans="2:8" hidden="1" x14ac:dyDescent="0.2">
      <c r="B61" s="1"/>
      <c r="C61" s="1"/>
      <c r="D61" s="1"/>
      <c r="E61" s="1"/>
      <c r="F61" s="1"/>
      <c r="G61" s="1"/>
      <c r="H61" s="1"/>
    </row>
    <row r="62" spans="2:8" x14ac:dyDescent="0.2"/>
    <row r="63" spans="2:8" x14ac:dyDescent="0.2"/>
    <row r="64" spans="2:8" x14ac:dyDescent="0.2"/>
    <row r="65" x14ac:dyDescent="0.2"/>
  </sheetData>
  <mergeCells count="26">
    <mergeCell ref="A1:K1"/>
    <mergeCell ref="A2:K2"/>
    <mergeCell ref="A3:A4"/>
    <mergeCell ref="B3:H4"/>
    <mergeCell ref="I3:K3"/>
    <mergeCell ref="B16:H16"/>
    <mergeCell ref="B5:H5"/>
    <mergeCell ref="B6:H6"/>
    <mergeCell ref="B7:H7"/>
    <mergeCell ref="B8:H8"/>
    <mergeCell ref="B9:H9"/>
    <mergeCell ref="B10:H10"/>
    <mergeCell ref="B11:H11"/>
    <mergeCell ref="B12:H12"/>
    <mergeCell ref="B13:H13"/>
    <mergeCell ref="B14:H14"/>
    <mergeCell ref="B15:H15"/>
    <mergeCell ref="B25:H25"/>
    <mergeCell ref="B23:H23"/>
    <mergeCell ref="D24:F24"/>
    <mergeCell ref="B17:H17"/>
    <mergeCell ref="B18:H18"/>
    <mergeCell ref="B19:H19"/>
    <mergeCell ref="B20:H20"/>
    <mergeCell ref="B21:H21"/>
    <mergeCell ref="B22:H2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65"/>
  <sheetViews>
    <sheetView zoomScaleNormal="100" workbookViewId="0">
      <selection activeCell="V10" sqref="V10"/>
    </sheetView>
  </sheetViews>
  <sheetFormatPr defaultColWidth="0" defaultRowHeight="12.75" zeroHeight="1" x14ac:dyDescent="0.2"/>
  <cols>
    <col min="1" max="1" width="4.28515625" style="1" bestFit="1" customWidth="1"/>
    <col min="2" max="2" width="13.85546875" style="4" customWidth="1"/>
    <col min="3" max="3" width="2.7109375" style="4" customWidth="1"/>
    <col min="4" max="4" width="7.7109375" style="4" customWidth="1"/>
    <col min="5" max="5" width="2.7109375" style="4" customWidth="1"/>
    <col min="6" max="6" width="7.28515625" style="4" customWidth="1"/>
    <col min="7" max="7" width="2.7109375" style="4" customWidth="1"/>
    <col min="8" max="8" width="51.28515625" style="4" customWidth="1"/>
    <col min="9" max="9" width="11" style="1" customWidth="1"/>
    <col min="10" max="10" width="7.5703125" style="1" customWidth="1"/>
    <col min="11" max="11" width="9.42578125" style="1" customWidth="1"/>
    <col min="12" max="12" width="8.5703125" style="1" customWidth="1"/>
    <col min="13" max="16380" width="9.140625" style="1" customWidth="1"/>
    <col min="16381" max="16381" width="3.28515625" style="1" customWidth="1"/>
    <col min="16382" max="16382" width="8.85546875" style="1" customWidth="1"/>
    <col min="16383" max="16384" width="8.42578125" style="1" customWidth="1"/>
  </cols>
  <sheetData>
    <row r="1" spans="1:12" ht="40.9" customHeight="1" x14ac:dyDescent="0.2">
      <c r="A1" s="47" t="str">
        <f>CONCATENATE(lista!B19,lista!B2,lista!B20)</f>
        <v>Struktura wydatków województwa dolnośląskiego na rehabilitację zawodową i społeczną osób niepełnosprawnych ze środków PFRON w 2025 roku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2" ht="15.95" customHeight="1" x14ac:dyDescent="0.2">
      <c r="A2" s="48" t="s">
        <v>5</v>
      </c>
      <c r="B2" s="50" t="s">
        <v>0</v>
      </c>
      <c r="C2" s="49"/>
      <c r="D2" s="49"/>
      <c r="E2" s="49"/>
      <c r="F2" s="49"/>
      <c r="G2" s="49"/>
      <c r="H2" s="49"/>
      <c r="I2" s="48" t="s">
        <v>58</v>
      </c>
      <c r="J2" s="48"/>
      <c r="K2" s="48"/>
      <c r="L2" s="50" t="s">
        <v>59</v>
      </c>
    </row>
    <row r="3" spans="1:12" s="2" customFormat="1" ht="33" customHeight="1" x14ac:dyDescent="0.2">
      <c r="A3" s="49"/>
      <c r="B3" s="49"/>
      <c r="C3" s="49"/>
      <c r="D3" s="49"/>
      <c r="E3" s="49"/>
      <c r="F3" s="49"/>
      <c r="G3" s="49"/>
      <c r="H3" s="49"/>
      <c r="I3" s="11" t="s">
        <v>56</v>
      </c>
      <c r="J3" s="11" t="s">
        <v>1</v>
      </c>
      <c r="K3" s="10" t="s">
        <v>4</v>
      </c>
      <c r="L3" s="50"/>
    </row>
    <row r="4" spans="1:12" s="2" customFormat="1" ht="15" customHeight="1" x14ac:dyDescent="0.2">
      <c r="A4" s="9">
        <f t="shared" ref="A4:A6" si="0">A3+1</f>
        <v>1</v>
      </c>
      <c r="B4" s="46" t="s">
        <v>23</v>
      </c>
      <c r="C4" s="46"/>
      <c r="D4" s="46"/>
      <c r="E4" s="46"/>
      <c r="F4" s="46"/>
      <c r="G4" s="46"/>
      <c r="H4" s="46"/>
      <c r="I4" s="12">
        <v>17632000</v>
      </c>
      <c r="J4" s="13">
        <v>9</v>
      </c>
      <c r="K4" s="14">
        <f>I4/I21*100</f>
        <v>50.539375784030682</v>
      </c>
      <c r="L4" s="14">
        <f>Polska!K5</f>
        <v>69.941325917816528</v>
      </c>
    </row>
    <row r="5" spans="1:12" s="2" customFormat="1" ht="30" customHeight="1" x14ac:dyDescent="0.2">
      <c r="A5" s="9">
        <f t="shared" si="0"/>
        <v>2</v>
      </c>
      <c r="B5" s="46" t="s">
        <v>69</v>
      </c>
      <c r="C5" s="46"/>
      <c r="D5" s="46"/>
      <c r="E5" s="46"/>
      <c r="F5" s="46"/>
      <c r="G5" s="46"/>
      <c r="H5" s="46"/>
      <c r="I5" s="12">
        <v>11427557.560000001</v>
      </c>
      <c r="J5" s="15">
        <v>9</v>
      </c>
      <c r="K5" s="14">
        <f>I5/I21*100</f>
        <v>32.755309994242332</v>
      </c>
      <c r="L5" s="14">
        <f>Polska!K6</f>
        <v>20.731095001365304</v>
      </c>
    </row>
    <row r="6" spans="1:12" s="2" customFormat="1" ht="15" customHeight="1" x14ac:dyDescent="0.2">
      <c r="A6" s="9">
        <f t="shared" si="0"/>
        <v>3</v>
      </c>
      <c r="B6" s="46" t="s">
        <v>22</v>
      </c>
      <c r="C6" s="46"/>
      <c r="D6" s="46"/>
      <c r="E6" s="46"/>
      <c r="F6" s="46"/>
      <c r="G6" s="46"/>
      <c r="H6" s="46"/>
      <c r="I6" s="12">
        <f>SUM(I7:I20)</f>
        <v>5828091.3800000008</v>
      </c>
      <c r="J6" s="16">
        <f>SUM(J7:J20)</f>
        <v>134</v>
      </c>
      <c r="K6" s="14">
        <f>I6/I21*100</f>
        <v>16.705314221726976</v>
      </c>
      <c r="L6" s="14">
        <f>Polska!K7</f>
        <v>9.3275790808181682</v>
      </c>
    </row>
    <row r="7" spans="1:12" ht="15" customHeight="1" x14ac:dyDescent="0.2">
      <c r="A7" s="17" t="s">
        <v>7</v>
      </c>
      <c r="B7" s="44" t="s">
        <v>21</v>
      </c>
      <c r="C7" s="44"/>
      <c r="D7" s="44"/>
      <c r="E7" s="44"/>
      <c r="F7" s="44"/>
      <c r="G7" s="44"/>
      <c r="H7" s="44"/>
      <c r="I7" s="18">
        <v>0</v>
      </c>
      <c r="J7" s="18">
        <v>0</v>
      </c>
      <c r="K7" s="19">
        <f>I7/I6*100</f>
        <v>0</v>
      </c>
      <c r="L7" s="19">
        <f>Polska!K8</f>
        <v>10.196076575454525</v>
      </c>
    </row>
    <row r="8" spans="1:12" s="3" customFormat="1" ht="30" customHeight="1" x14ac:dyDescent="0.2">
      <c r="A8" s="17" t="s">
        <v>8</v>
      </c>
      <c r="B8" s="44" t="s">
        <v>25</v>
      </c>
      <c r="C8" s="44"/>
      <c r="D8" s="44"/>
      <c r="E8" s="44"/>
      <c r="F8" s="44"/>
      <c r="G8" s="44"/>
      <c r="H8" s="44"/>
      <c r="I8" s="18">
        <v>249000</v>
      </c>
      <c r="J8" s="18">
        <v>9</v>
      </c>
      <c r="K8" s="19">
        <f>I8/I6*100</f>
        <v>4.2724107047202819</v>
      </c>
      <c r="L8" s="19">
        <f>Polska!K9</f>
        <v>12.445535055922443</v>
      </c>
    </row>
    <row r="9" spans="1:12" s="3" customFormat="1" ht="30" customHeight="1" x14ac:dyDescent="0.2">
      <c r="A9" s="17" t="s">
        <v>9</v>
      </c>
      <c r="B9" s="44" t="s">
        <v>26</v>
      </c>
      <c r="C9" s="44"/>
      <c r="D9" s="44"/>
      <c r="E9" s="44"/>
      <c r="F9" s="44"/>
      <c r="G9" s="44"/>
      <c r="H9" s="44"/>
      <c r="I9" s="18">
        <v>257778.9</v>
      </c>
      <c r="J9" s="18">
        <v>11</v>
      </c>
      <c r="K9" s="19">
        <f>I9/I6*100</f>
        <v>4.4230414932169433</v>
      </c>
      <c r="L9" s="19">
        <f>Polska!K10</f>
        <v>8.8298096053529012</v>
      </c>
    </row>
    <row r="10" spans="1:12" s="3" customFormat="1" ht="30" customHeight="1" x14ac:dyDescent="0.2">
      <c r="A10" s="17" t="s">
        <v>10</v>
      </c>
      <c r="B10" s="44" t="s">
        <v>27</v>
      </c>
      <c r="C10" s="44"/>
      <c r="D10" s="44"/>
      <c r="E10" s="44"/>
      <c r="F10" s="44"/>
      <c r="G10" s="44"/>
      <c r="H10" s="44"/>
      <c r="I10" s="18">
        <v>118000</v>
      </c>
      <c r="J10" s="18">
        <v>5</v>
      </c>
      <c r="K10" s="19">
        <f>I10/I6*100</f>
        <v>2.0246765588634266</v>
      </c>
      <c r="L10" s="19">
        <f>Polska!K11</f>
        <v>2.7281724995716563</v>
      </c>
    </row>
    <row r="11" spans="1:12" s="3" customFormat="1" ht="15" customHeight="1" x14ac:dyDescent="0.2">
      <c r="A11" s="17" t="s">
        <v>11</v>
      </c>
      <c r="B11" s="44" t="s">
        <v>55</v>
      </c>
      <c r="C11" s="44"/>
      <c r="D11" s="44"/>
      <c r="E11" s="44"/>
      <c r="F11" s="44"/>
      <c r="G11" s="44"/>
      <c r="H11" s="44"/>
      <c r="I11" s="18">
        <v>140000</v>
      </c>
      <c r="J11" s="18">
        <v>3</v>
      </c>
      <c r="K11" s="19">
        <f>I11/I6*100</f>
        <v>2.4021586291599974</v>
      </c>
      <c r="L11" s="19">
        <f>Polska!K12</f>
        <v>19.962070267272299</v>
      </c>
    </row>
    <row r="12" spans="1:12" ht="30" customHeight="1" x14ac:dyDescent="0.2">
      <c r="A12" s="17" t="s">
        <v>12</v>
      </c>
      <c r="B12" s="44" t="s">
        <v>28</v>
      </c>
      <c r="C12" s="44"/>
      <c r="D12" s="44"/>
      <c r="E12" s="44"/>
      <c r="F12" s="44"/>
      <c r="G12" s="44"/>
      <c r="H12" s="44"/>
      <c r="I12" s="18">
        <v>28000</v>
      </c>
      <c r="J12" s="18">
        <v>1</v>
      </c>
      <c r="K12" s="19">
        <f>I12/I6*100</f>
        <v>0.48043172583199956</v>
      </c>
      <c r="L12" s="19">
        <f>Polska!K13</f>
        <v>1.6153756055941664</v>
      </c>
    </row>
    <row r="13" spans="1:12" ht="15" customHeight="1" x14ac:dyDescent="0.2">
      <c r="A13" s="17" t="s">
        <v>13</v>
      </c>
      <c r="B13" s="44" t="s">
        <v>29</v>
      </c>
      <c r="C13" s="44"/>
      <c r="D13" s="44"/>
      <c r="E13" s="44"/>
      <c r="F13" s="44"/>
      <c r="G13" s="44"/>
      <c r="H13" s="44"/>
      <c r="I13" s="18">
        <v>0</v>
      </c>
      <c r="J13" s="18">
        <v>0</v>
      </c>
      <c r="K13" s="19">
        <f>I13/I6*100</f>
        <v>0</v>
      </c>
      <c r="L13" s="19">
        <f>Polska!K14</f>
        <v>0</v>
      </c>
    </row>
    <row r="14" spans="1:12" ht="15" customHeight="1" x14ac:dyDescent="0.2">
      <c r="A14" s="17" t="s">
        <v>14</v>
      </c>
      <c r="B14" s="44" t="s">
        <v>30</v>
      </c>
      <c r="C14" s="44"/>
      <c r="D14" s="44"/>
      <c r="E14" s="44"/>
      <c r="F14" s="44"/>
      <c r="G14" s="44"/>
      <c r="H14" s="44"/>
      <c r="I14" s="18">
        <v>0</v>
      </c>
      <c r="J14" s="18">
        <v>0</v>
      </c>
      <c r="K14" s="19">
        <f>I14/I6*100</f>
        <v>0</v>
      </c>
      <c r="L14" s="19">
        <f>Polska!K15</f>
        <v>0</v>
      </c>
    </row>
    <row r="15" spans="1:12" ht="30" customHeight="1" x14ac:dyDescent="0.2">
      <c r="A15" s="17" t="s">
        <v>15</v>
      </c>
      <c r="B15" s="44" t="s">
        <v>31</v>
      </c>
      <c r="C15" s="44"/>
      <c r="D15" s="44"/>
      <c r="E15" s="44"/>
      <c r="F15" s="44"/>
      <c r="G15" s="44"/>
      <c r="H15" s="44"/>
      <c r="I15" s="18">
        <v>0</v>
      </c>
      <c r="J15" s="18">
        <v>0</v>
      </c>
      <c r="K15" s="19">
        <f>I15/I6*100</f>
        <v>0</v>
      </c>
      <c r="L15" s="19">
        <f>Polska!K16</f>
        <v>0.28478355270609873</v>
      </c>
    </row>
    <row r="16" spans="1:12" ht="30" customHeight="1" x14ac:dyDescent="0.2">
      <c r="A16" s="17" t="s">
        <v>16</v>
      </c>
      <c r="B16" s="44" t="s">
        <v>32</v>
      </c>
      <c r="C16" s="44"/>
      <c r="D16" s="44"/>
      <c r="E16" s="44"/>
      <c r="F16" s="44"/>
      <c r="G16" s="44"/>
      <c r="H16" s="44"/>
      <c r="I16" s="18">
        <v>4505136.4800000004</v>
      </c>
      <c r="J16" s="18">
        <v>93</v>
      </c>
      <c r="K16" s="19">
        <f>I16/I6*100</f>
        <v>77.300374792682121</v>
      </c>
      <c r="L16" s="19">
        <f>Polska!K17</f>
        <v>26.653371958088684</v>
      </c>
    </row>
    <row r="17" spans="1:12" ht="30" customHeight="1" x14ac:dyDescent="0.2">
      <c r="A17" s="17" t="s">
        <v>17</v>
      </c>
      <c r="B17" s="44" t="s">
        <v>33</v>
      </c>
      <c r="C17" s="44"/>
      <c r="D17" s="44"/>
      <c r="E17" s="44"/>
      <c r="F17" s="44"/>
      <c r="G17" s="44"/>
      <c r="H17" s="44"/>
      <c r="I17" s="18">
        <v>30000</v>
      </c>
      <c r="J17" s="18">
        <v>1</v>
      </c>
      <c r="K17" s="19">
        <f>I17/I6*100</f>
        <v>0.51474827767714237</v>
      </c>
      <c r="L17" s="19">
        <f>Polska!K18</f>
        <v>3.7059107838676586</v>
      </c>
    </row>
    <row r="18" spans="1:12" ht="30" customHeight="1" x14ac:dyDescent="0.2">
      <c r="A18" s="17" t="s">
        <v>18</v>
      </c>
      <c r="B18" s="45" t="s">
        <v>34</v>
      </c>
      <c r="C18" s="45"/>
      <c r="D18" s="45"/>
      <c r="E18" s="45"/>
      <c r="F18" s="45"/>
      <c r="G18" s="45"/>
      <c r="H18" s="45"/>
      <c r="I18" s="18">
        <v>340176</v>
      </c>
      <c r="J18" s="18">
        <v>6</v>
      </c>
      <c r="K18" s="19">
        <f>I18/I6*100</f>
        <v>5.8368336702366523</v>
      </c>
      <c r="L18" s="19">
        <f>Polska!K19</f>
        <v>2.1221934187561962</v>
      </c>
    </row>
    <row r="19" spans="1:12" ht="30" customHeight="1" x14ac:dyDescent="0.2">
      <c r="A19" s="17" t="s">
        <v>19</v>
      </c>
      <c r="B19" s="44" t="s">
        <v>35</v>
      </c>
      <c r="C19" s="44"/>
      <c r="D19" s="44"/>
      <c r="E19" s="44"/>
      <c r="F19" s="44"/>
      <c r="G19" s="44"/>
      <c r="H19" s="44"/>
      <c r="I19" s="18">
        <v>55000</v>
      </c>
      <c r="J19" s="18">
        <v>2</v>
      </c>
      <c r="K19" s="19">
        <f>I19/I6*100</f>
        <v>0.94370517574142754</v>
      </c>
      <c r="L19" s="19">
        <f>Polska!K20</f>
        <v>2.9452830468673685</v>
      </c>
    </row>
    <row r="20" spans="1:12" ht="30" customHeight="1" x14ac:dyDescent="0.2">
      <c r="A20" s="17" t="s">
        <v>20</v>
      </c>
      <c r="B20" s="44" t="s">
        <v>36</v>
      </c>
      <c r="C20" s="44"/>
      <c r="D20" s="44"/>
      <c r="E20" s="44"/>
      <c r="F20" s="44"/>
      <c r="G20" s="44"/>
      <c r="H20" s="44"/>
      <c r="I20" s="18">
        <v>105000</v>
      </c>
      <c r="J20" s="18">
        <v>3</v>
      </c>
      <c r="K20" s="19">
        <f>I20/I6*100</f>
        <v>1.801618971869998</v>
      </c>
      <c r="L20" s="19">
        <f>Polska!K21</f>
        <v>8.5114176305460152</v>
      </c>
    </row>
    <row r="21" spans="1:12" s="3" customFormat="1" ht="15" customHeight="1" x14ac:dyDescent="0.2">
      <c r="A21" s="9">
        <v>4</v>
      </c>
      <c r="B21" s="46" t="s">
        <v>3</v>
      </c>
      <c r="C21" s="46"/>
      <c r="D21" s="46"/>
      <c r="E21" s="46"/>
      <c r="F21" s="46"/>
      <c r="G21" s="46"/>
      <c r="H21" s="46"/>
      <c r="I21" s="12">
        <f>I4+I5+I6</f>
        <v>34887648.940000005</v>
      </c>
      <c r="J21" s="20" t="s">
        <v>2</v>
      </c>
      <c r="K21" s="21">
        <f>I21/I$21*100</f>
        <v>100</v>
      </c>
      <c r="L21" s="22" t="s">
        <v>2</v>
      </c>
    </row>
    <row r="22" spans="1:12" ht="15" customHeight="1" x14ac:dyDescent="0.2">
      <c r="A22" s="23">
        <v>5</v>
      </c>
      <c r="B22" s="37" t="s">
        <v>37</v>
      </c>
      <c r="C22" s="38"/>
      <c r="D22" s="38"/>
      <c r="E22" s="38"/>
      <c r="F22" s="38"/>
      <c r="G22" s="38"/>
      <c r="H22" s="39"/>
      <c r="I22" s="24">
        <v>34897734</v>
      </c>
      <c r="J22" s="25" t="s">
        <v>6</v>
      </c>
      <c r="K22" s="40">
        <f>I21/I22*100</f>
        <v>99.971101103584559</v>
      </c>
      <c r="L22" s="41"/>
    </row>
    <row r="23" spans="1:12" ht="65.45" customHeight="1" x14ac:dyDescent="0.2">
      <c r="A23" s="28"/>
      <c r="B23" s="26" t="s">
        <v>65</v>
      </c>
      <c r="C23" s="29"/>
      <c r="D23" s="42" t="s">
        <v>60</v>
      </c>
      <c r="E23" s="43"/>
      <c r="F23" s="43"/>
      <c r="G23" s="30"/>
      <c r="H23" s="26" t="s">
        <v>61</v>
      </c>
      <c r="I23" s="27"/>
      <c r="J23" s="27"/>
      <c r="K23" s="27"/>
      <c r="L23" s="27"/>
    </row>
    <row r="24" spans="1:12" ht="15.75" x14ac:dyDescent="0.2">
      <c r="A24" s="27"/>
      <c r="B24" s="43" t="s">
        <v>38</v>
      </c>
      <c r="C24" s="43"/>
      <c r="D24" s="43"/>
      <c r="E24" s="43"/>
      <c r="F24" s="43"/>
      <c r="G24" s="43"/>
      <c r="H24" s="43"/>
      <c r="I24" s="27"/>
      <c r="J24" s="27"/>
      <c r="K24" s="27"/>
      <c r="L24" s="27"/>
    </row>
    <row r="25" spans="1:12" ht="15.75" x14ac:dyDescent="0.2">
      <c r="A25" s="27"/>
      <c r="B25" s="27" t="s">
        <v>68</v>
      </c>
      <c r="C25" s="26"/>
      <c r="D25" s="26"/>
      <c r="E25" s="26"/>
      <c r="F25" s="26"/>
      <c r="G25" s="26"/>
      <c r="H25" s="26"/>
      <c r="I25" s="27"/>
      <c r="J25" s="27"/>
      <c r="K25" s="27"/>
      <c r="L25" s="27"/>
    </row>
    <row r="26" spans="1:12" x14ac:dyDescent="0.2">
      <c r="B26" s="1"/>
      <c r="C26" s="1"/>
      <c r="D26" s="1"/>
      <c r="E26" s="1"/>
      <c r="F26" s="1"/>
      <c r="G26" s="1"/>
      <c r="H26" s="1"/>
    </row>
    <row r="27" spans="1:12" x14ac:dyDescent="0.2">
      <c r="B27" s="1"/>
      <c r="C27" s="1"/>
      <c r="D27" s="1"/>
      <c r="E27" s="1"/>
      <c r="F27" s="1"/>
      <c r="G27" s="1"/>
      <c r="H27" s="1"/>
    </row>
    <row r="28" spans="1:12" x14ac:dyDescent="0.2">
      <c r="B28" s="1"/>
      <c r="C28" s="1"/>
      <c r="D28" s="1"/>
      <c r="E28" s="1"/>
      <c r="F28" s="1"/>
      <c r="G28" s="1"/>
      <c r="H28" s="1"/>
    </row>
    <row r="29" spans="1:12" x14ac:dyDescent="0.2">
      <c r="B29" s="1"/>
      <c r="C29" s="1"/>
      <c r="D29" s="1"/>
      <c r="E29" s="1"/>
      <c r="F29" s="1"/>
      <c r="G29" s="1"/>
      <c r="H29" s="1"/>
    </row>
    <row r="30" spans="1:12" x14ac:dyDescent="0.2">
      <c r="B30" s="1"/>
      <c r="C30" s="1"/>
      <c r="D30" s="1"/>
      <c r="E30" s="1"/>
      <c r="F30" s="1"/>
      <c r="G30" s="1"/>
      <c r="H30" s="1"/>
    </row>
    <row r="31" spans="1:12" x14ac:dyDescent="0.2">
      <c r="B31" s="1"/>
      <c r="C31" s="1"/>
      <c r="D31" s="1"/>
      <c r="E31" s="1"/>
      <c r="F31" s="1"/>
      <c r="G31" s="1"/>
      <c r="H31" s="1"/>
    </row>
    <row r="32" spans="1:12" x14ac:dyDescent="0.2">
      <c r="B32" s="1"/>
      <c r="C32" s="1"/>
      <c r="D32" s="1"/>
      <c r="E32" s="1"/>
      <c r="F32" s="1"/>
      <c r="G32" s="1"/>
      <c r="H32" s="1"/>
    </row>
    <row r="33" s="1" customFormat="1" x14ac:dyDescent="0.2"/>
    <row r="34" s="1" customFormat="1" x14ac:dyDescent="0.2"/>
    <row r="35" s="1" customFormat="1" x14ac:dyDescent="0.2"/>
    <row r="36" s="1" customFormat="1" x14ac:dyDescent="0.2"/>
    <row r="37" s="1" customFormat="1" x14ac:dyDescent="0.2"/>
    <row r="38" s="1" customFormat="1" x14ac:dyDescent="0.2"/>
    <row r="39" s="1" customFormat="1" x14ac:dyDescent="0.2"/>
    <row r="40" s="1" customFormat="1" x14ac:dyDescent="0.2"/>
    <row r="41" s="1" customFormat="1" hidden="1" x14ac:dyDescent="0.2"/>
    <row r="42" s="1" customFormat="1" hidden="1" x14ac:dyDescent="0.2"/>
    <row r="43" s="1" customFormat="1" hidden="1" x14ac:dyDescent="0.2"/>
    <row r="44" s="1" customFormat="1" hidden="1" x14ac:dyDescent="0.2"/>
    <row r="45" s="1" customFormat="1" hidden="1" x14ac:dyDescent="0.2"/>
    <row r="46" s="1" customFormat="1" hidden="1" x14ac:dyDescent="0.2"/>
    <row r="47" s="1" customFormat="1" hidden="1" x14ac:dyDescent="0.2"/>
    <row r="48" s="1" customFormat="1" hidden="1" x14ac:dyDescent="0.2"/>
    <row r="49" spans="2:8" hidden="1" x14ac:dyDescent="0.2">
      <c r="B49" s="1"/>
      <c r="C49" s="1"/>
      <c r="D49" s="1"/>
      <c r="E49" s="1"/>
      <c r="F49" s="1"/>
      <c r="G49" s="1"/>
      <c r="H49" s="1"/>
    </row>
    <row r="50" spans="2:8" hidden="1" x14ac:dyDescent="0.2">
      <c r="B50" s="1"/>
      <c r="C50" s="1"/>
      <c r="D50" s="1"/>
      <c r="E50" s="1"/>
      <c r="F50" s="1"/>
      <c r="G50" s="1"/>
      <c r="H50" s="1"/>
    </row>
    <row r="51" spans="2:8" hidden="1" x14ac:dyDescent="0.2">
      <c r="B51" s="1"/>
      <c r="C51" s="1"/>
      <c r="D51" s="1"/>
      <c r="E51" s="1"/>
      <c r="F51" s="1"/>
      <c r="G51" s="1"/>
      <c r="H51" s="1"/>
    </row>
    <row r="52" spans="2:8" hidden="1" x14ac:dyDescent="0.2">
      <c r="B52" s="1"/>
      <c r="C52" s="1"/>
      <c r="D52" s="1"/>
      <c r="E52" s="1"/>
      <c r="F52" s="1"/>
      <c r="G52" s="1"/>
      <c r="H52" s="1"/>
    </row>
    <row r="53" spans="2:8" hidden="1" x14ac:dyDescent="0.2">
      <c r="B53" s="1"/>
      <c r="C53" s="1"/>
      <c r="D53" s="1"/>
      <c r="E53" s="1"/>
      <c r="F53" s="1"/>
      <c r="G53" s="1"/>
      <c r="H53" s="1"/>
    </row>
    <row r="54" spans="2:8" hidden="1" x14ac:dyDescent="0.2">
      <c r="B54" s="1"/>
      <c r="C54" s="1"/>
      <c r="D54" s="1"/>
      <c r="E54" s="1"/>
      <c r="F54" s="1"/>
      <c r="G54" s="1"/>
      <c r="H54" s="1"/>
    </row>
    <row r="55" spans="2:8" hidden="1" x14ac:dyDescent="0.2">
      <c r="B55" s="1"/>
      <c r="C55" s="1"/>
      <c r="D55" s="1"/>
      <c r="E55" s="1"/>
      <c r="F55" s="1"/>
      <c r="G55" s="1"/>
      <c r="H55" s="1"/>
    </row>
    <row r="56" spans="2:8" hidden="1" x14ac:dyDescent="0.2">
      <c r="B56" s="1"/>
      <c r="C56" s="1"/>
      <c r="D56" s="1"/>
      <c r="E56" s="1"/>
      <c r="F56" s="1"/>
      <c r="G56" s="1"/>
      <c r="H56" s="1"/>
    </row>
    <row r="57" spans="2:8" hidden="1" x14ac:dyDescent="0.2">
      <c r="B57" s="1"/>
      <c r="C57" s="1"/>
      <c r="D57" s="1"/>
      <c r="E57" s="1"/>
      <c r="F57" s="1"/>
      <c r="G57" s="1"/>
      <c r="H57" s="1"/>
    </row>
    <row r="58" spans="2:8" hidden="1" x14ac:dyDescent="0.2">
      <c r="B58" s="1"/>
      <c r="C58" s="1"/>
      <c r="D58" s="1"/>
      <c r="E58" s="1"/>
      <c r="F58" s="1"/>
      <c r="G58" s="1"/>
      <c r="H58" s="1"/>
    </row>
    <row r="59" spans="2:8" hidden="1" x14ac:dyDescent="0.2">
      <c r="B59" s="1"/>
      <c r="C59" s="1"/>
      <c r="D59" s="1"/>
      <c r="E59" s="1"/>
      <c r="F59" s="1"/>
      <c r="G59" s="1"/>
      <c r="H59" s="1"/>
    </row>
    <row r="60" spans="2:8" hidden="1" x14ac:dyDescent="0.2">
      <c r="B60" s="1"/>
      <c r="C60" s="1"/>
      <c r="D60" s="1"/>
      <c r="E60" s="1"/>
      <c r="F60" s="1"/>
      <c r="G60" s="1"/>
      <c r="H60" s="1"/>
    </row>
    <row r="61" spans="2:8" hidden="1" x14ac:dyDescent="0.2">
      <c r="B61" s="1"/>
      <c r="C61" s="1"/>
      <c r="D61" s="1"/>
      <c r="E61" s="1"/>
      <c r="F61" s="1"/>
      <c r="G61" s="1"/>
      <c r="H61" s="1"/>
    </row>
    <row r="62" spans="2:8" x14ac:dyDescent="0.2"/>
    <row r="63" spans="2:8" x14ac:dyDescent="0.2"/>
    <row r="64" spans="2:8" x14ac:dyDescent="0.2"/>
    <row r="65" x14ac:dyDescent="0.2"/>
  </sheetData>
  <mergeCells count="27">
    <mergeCell ref="A1:L1"/>
    <mergeCell ref="A2:A3"/>
    <mergeCell ref="B2:H3"/>
    <mergeCell ref="I2:K2"/>
    <mergeCell ref="L2:L3"/>
    <mergeCell ref="B15:H15"/>
    <mergeCell ref="B4:H4"/>
    <mergeCell ref="B5:H5"/>
    <mergeCell ref="B6:H6"/>
    <mergeCell ref="B7:H7"/>
    <mergeCell ref="B8:H8"/>
    <mergeCell ref="B9:H9"/>
    <mergeCell ref="B10:H10"/>
    <mergeCell ref="B11:H11"/>
    <mergeCell ref="B12:H12"/>
    <mergeCell ref="B13:H13"/>
    <mergeCell ref="B14:H14"/>
    <mergeCell ref="B22:H22"/>
    <mergeCell ref="K22:L22"/>
    <mergeCell ref="D23:F23"/>
    <mergeCell ref="B24:H24"/>
    <mergeCell ref="B16:H16"/>
    <mergeCell ref="B17:H17"/>
    <mergeCell ref="B18:H18"/>
    <mergeCell ref="B19:H19"/>
    <mergeCell ref="B20:H20"/>
    <mergeCell ref="B21:H2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68"/>
  <sheetViews>
    <sheetView workbookViewId="0">
      <selection activeCell="V10" sqref="V10"/>
    </sheetView>
  </sheetViews>
  <sheetFormatPr defaultColWidth="0" defaultRowHeight="12.75" zeroHeight="1" x14ac:dyDescent="0.2"/>
  <cols>
    <col min="1" max="1" width="4.28515625" style="1" bestFit="1" customWidth="1"/>
    <col min="2" max="2" width="13.85546875" style="4" customWidth="1"/>
    <col min="3" max="3" width="2.7109375" style="4" customWidth="1"/>
    <col min="4" max="4" width="7.7109375" style="4" customWidth="1"/>
    <col min="5" max="5" width="2.7109375" style="4" customWidth="1"/>
    <col min="6" max="6" width="7.28515625" style="4" customWidth="1"/>
    <col min="7" max="7" width="2.7109375" style="4" customWidth="1"/>
    <col min="8" max="8" width="51.28515625" style="4" customWidth="1"/>
    <col min="9" max="9" width="11" style="1" customWidth="1"/>
    <col min="10" max="10" width="7.5703125" style="1" customWidth="1"/>
    <col min="11" max="11" width="9.42578125" style="1" customWidth="1"/>
    <col min="12" max="12" width="8.5703125" style="1" customWidth="1"/>
    <col min="13" max="13" width="10.140625" style="1" customWidth="1"/>
    <col min="14" max="16381" width="9.140625" style="1" customWidth="1"/>
    <col min="16382" max="16382" width="3.28515625" style="1" customWidth="1"/>
    <col min="16383" max="16383" width="8.85546875" style="1" customWidth="1"/>
    <col min="16384" max="16384" width="8.42578125" style="1" customWidth="1"/>
  </cols>
  <sheetData>
    <row r="1" spans="1:13" ht="40.9" customHeight="1" x14ac:dyDescent="0.2">
      <c r="A1" s="47" t="str">
        <f>CONCATENATE(lista!B19,lista!B2,lista!B20)</f>
        <v>Struktura wydatków województwa dolnośląskiego na rehabilitację zawodową i społeczną osób niepełnosprawnych ze środków PFRON w 2025 roku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3" ht="15.95" customHeight="1" x14ac:dyDescent="0.2">
      <c r="A2" s="48" t="s">
        <v>5</v>
      </c>
      <c r="B2" s="50" t="s">
        <v>0</v>
      </c>
      <c r="C2" s="49"/>
      <c r="D2" s="49"/>
      <c r="E2" s="49"/>
      <c r="F2" s="49"/>
      <c r="G2" s="49"/>
      <c r="H2" s="49"/>
      <c r="I2" s="48" t="s">
        <v>58</v>
      </c>
      <c r="J2" s="48"/>
      <c r="K2" s="48"/>
      <c r="L2" s="50" t="s">
        <v>59</v>
      </c>
    </row>
    <row r="3" spans="1:13" s="2" customFormat="1" ht="33" customHeight="1" x14ac:dyDescent="0.2">
      <c r="A3" s="49"/>
      <c r="B3" s="49"/>
      <c r="C3" s="49"/>
      <c r="D3" s="49"/>
      <c r="E3" s="49"/>
      <c r="F3" s="49"/>
      <c r="G3" s="49"/>
      <c r="H3" s="49"/>
      <c r="I3" s="11" t="s">
        <v>56</v>
      </c>
      <c r="J3" s="11" t="s">
        <v>1</v>
      </c>
      <c r="K3" s="10" t="s">
        <v>4</v>
      </c>
      <c r="L3" s="50"/>
    </row>
    <row r="4" spans="1:13" s="2" customFormat="1" ht="15" customHeight="1" x14ac:dyDescent="0.2">
      <c r="A4" s="9">
        <f t="shared" ref="A4:A6" si="0">A3+1</f>
        <v>1</v>
      </c>
      <c r="B4" s="46" t="s">
        <v>23</v>
      </c>
      <c r="C4" s="46"/>
      <c r="D4" s="46"/>
      <c r="E4" s="46"/>
      <c r="F4" s="46"/>
      <c r="G4" s="46"/>
      <c r="H4" s="46"/>
      <c r="I4" s="12">
        <v>21368058</v>
      </c>
      <c r="J4" s="13">
        <v>10</v>
      </c>
      <c r="K4" s="14">
        <f>I4/I21*100</f>
        <v>74.066254681175707</v>
      </c>
      <c r="L4" s="14">
        <f>Polska!K5</f>
        <v>69.941325917816528</v>
      </c>
    </row>
    <row r="5" spans="1:13" s="2" customFormat="1" ht="30" customHeight="1" x14ac:dyDescent="0.2">
      <c r="A5" s="9">
        <f t="shared" si="0"/>
        <v>2</v>
      </c>
      <c r="B5" s="46" t="s">
        <v>69</v>
      </c>
      <c r="C5" s="46"/>
      <c r="D5" s="46"/>
      <c r="E5" s="46"/>
      <c r="F5" s="46"/>
      <c r="G5" s="46"/>
      <c r="H5" s="46"/>
      <c r="I5" s="12">
        <v>6386639</v>
      </c>
      <c r="J5" s="15">
        <v>11</v>
      </c>
      <c r="K5" s="14">
        <f>I5/I21*100</f>
        <v>22.137455389288508</v>
      </c>
      <c r="L5" s="14">
        <f>Polska!K6</f>
        <v>20.731095001365304</v>
      </c>
    </row>
    <row r="6" spans="1:13" s="2" customFormat="1" ht="15" customHeight="1" x14ac:dyDescent="0.2">
      <c r="A6" s="9">
        <f t="shared" si="0"/>
        <v>3</v>
      </c>
      <c r="B6" s="46" t="s">
        <v>22</v>
      </c>
      <c r="C6" s="46"/>
      <c r="D6" s="46"/>
      <c r="E6" s="46"/>
      <c r="F6" s="46"/>
      <c r="G6" s="46"/>
      <c r="H6" s="46"/>
      <c r="I6" s="12">
        <f>SUM(I7:I20)</f>
        <v>1095226.75</v>
      </c>
      <c r="J6" s="16">
        <f>SUM(J7:J20)</f>
        <v>44</v>
      </c>
      <c r="K6" s="14">
        <f>I6/I21*100</f>
        <v>3.7962899295357753</v>
      </c>
      <c r="L6" s="14">
        <f>Polska!K7</f>
        <v>9.3275790808181682</v>
      </c>
    </row>
    <row r="7" spans="1:13" ht="15" customHeight="1" x14ac:dyDescent="0.2">
      <c r="A7" s="17" t="s">
        <v>7</v>
      </c>
      <c r="B7" s="44" t="s">
        <v>21</v>
      </c>
      <c r="C7" s="44"/>
      <c r="D7" s="44"/>
      <c r="E7" s="44"/>
      <c r="F7" s="44"/>
      <c r="G7" s="44"/>
      <c r="H7" s="44"/>
      <c r="I7" s="31">
        <v>117752</v>
      </c>
      <c r="J7" s="32">
        <v>2</v>
      </c>
      <c r="K7" s="19">
        <f>I7/I6*100</f>
        <v>10.751380935500343</v>
      </c>
      <c r="L7" s="19">
        <f>Polska!K8</f>
        <v>10.196076575454525</v>
      </c>
      <c r="M7" s="5"/>
    </row>
    <row r="8" spans="1:13" s="3" customFormat="1" ht="30" customHeight="1" x14ac:dyDescent="0.2">
      <c r="A8" s="17" t="s">
        <v>8</v>
      </c>
      <c r="B8" s="44" t="s">
        <v>25</v>
      </c>
      <c r="C8" s="44"/>
      <c r="D8" s="44"/>
      <c r="E8" s="44"/>
      <c r="F8" s="44"/>
      <c r="G8" s="44"/>
      <c r="H8" s="44"/>
      <c r="I8" s="31">
        <v>90300</v>
      </c>
      <c r="J8" s="32">
        <v>4</v>
      </c>
      <c r="K8" s="19">
        <f>I8/I6*100</f>
        <v>8.2448680147741094</v>
      </c>
      <c r="L8" s="19">
        <f>Polska!K9</f>
        <v>12.445535055922443</v>
      </c>
      <c r="M8" s="6"/>
    </row>
    <row r="9" spans="1:13" s="3" customFormat="1" ht="30" customHeight="1" x14ac:dyDescent="0.2">
      <c r="A9" s="17" t="s">
        <v>9</v>
      </c>
      <c r="B9" s="44" t="s">
        <v>26</v>
      </c>
      <c r="C9" s="44"/>
      <c r="D9" s="44"/>
      <c r="E9" s="44"/>
      <c r="F9" s="44"/>
      <c r="G9" s="44"/>
      <c r="H9" s="44"/>
      <c r="I9" s="31">
        <v>50920</v>
      </c>
      <c r="J9" s="32">
        <v>3</v>
      </c>
      <c r="K9" s="19">
        <f>I9/I6*100</f>
        <v>4.6492655516312036</v>
      </c>
      <c r="L9" s="19">
        <f>Polska!K10</f>
        <v>8.8298096053529012</v>
      </c>
      <c r="M9" s="6"/>
    </row>
    <row r="10" spans="1:13" s="3" customFormat="1" ht="30" customHeight="1" x14ac:dyDescent="0.2">
      <c r="A10" s="17" t="s">
        <v>10</v>
      </c>
      <c r="B10" s="44" t="s">
        <v>27</v>
      </c>
      <c r="C10" s="44"/>
      <c r="D10" s="44"/>
      <c r="E10" s="44"/>
      <c r="F10" s="44"/>
      <c r="G10" s="44"/>
      <c r="H10" s="44"/>
      <c r="I10" s="31">
        <v>26500</v>
      </c>
      <c r="J10" s="32">
        <v>1</v>
      </c>
      <c r="K10" s="19">
        <f>I10/I6*100</f>
        <v>2.4195902811906302</v>
      </c>
      <c r="L10" s="19">
        <f>Polska!K11</f>
        <v>2.7281724995716563</v>
      </c>
      <c r="M10" s="6"/>
    </row>
    <row r="11" spans="1:13" s="3" customFormat="1" ht="15" customHeight="1" x14ac:dyDescent="0.2">
      <c r="A11" s="17" t="s">
        <v>11</v>
      </c>
      <c r="B11" s="44" t="s">
        <v>55</v>
      </c>
      <c r="C11" s="44"/>
      <c r="D11" s="44"/>
      <c r="E11" s="44"/>
      <c r="F11" s="44"/>
      <c r="G11" s="44"/>
      <c r="H11" s="44"/>
      <c r="I11" s="31">
        <v>436210</v>
      </c>
      <c r="J11" s="32">
        <v>20</v>
      </c>
      <c r="K11" s="19">
        <f>I11/I6*100</f>
        <v>39.828282134270374</v>
      </c>
      <c r="L11" s="19">
        <f>Polska!K12</f>
        <v>19.962070267272299</v>
      </c>
      <c r="M11" s="6"/>
    </row>
    <row r="12" spans="1:13" ht="30" customHeight="1" x14ac:dyDescent="0.2">
      <c r="A12" s="17" t="s">
        <v>12</v>
      </c>
      <c r="B12" s="44" t="s">
        <v>28</v>
      </c>
      <c r="C12" s="44"/>
      <c r="D12" s="44"/>
      <c r="E12" s="44"/>
      <c r="F12" s="44"/>
      <c r="G12" s="44"/>
      <c r="H12" s="44"/>
      <c r="I12" s="31">
        <v>0</v>
      </c>
      <c r="J12" s="32">
        <v>0</v>
      </c>
      <c r="K12" s="19">
        <f>I12/I6*100</f>
        <v>0</v>
      </c>
      <c r="L12" s="19">
        <f>Polska!K13</f>
        <v>1.6153756055941664</v>
      </c>
      <c r="M12" s="5"/>
    </row>
    <row r="13" spans="1:13" ht="15" customHeight="1" x14ac:dyDescent="0.2">
      <c r="A13" s="17" t="s">
        <v>13</v>
      </c>
      <c r="B13" s="44" t="s">
        <v>29</v>
      </c>
      <c r="C13" s="44"/>
      <c r="D13" s="44"/>
      <c r="E13" s="44"/>
      <c r="F13" s="44"/>
      <c r="G13" s="44"/>
      <c r="H13" s="44"/>
      <c r="I13" s="31">
        <v>0</v>
      </c>
      <c r="J13" s="32">
        <v>0</v>
      </c>
      <c r="K13" s="19">
        <f>I13/I6*100</f>
        <v>0</v>
      </c>
      <c r="L13" s="19">
        <f>Polska!K14</f>
        <v>0</v>
      </c>
      <c r="M13" s="5"/>
    </row>
    <row r="14" spans="1:13" ht="15" customHeight="1" x14ac:dyDescent="0.2">
      <c r="A14" s="17" t="s">
        <v>14</v>
      </c>
      <c r="B14" s="44" t="s">
        <v>30</v>
      </c>
      <c r="C14" s="44"/>
      <c r="D14" s="44"/>
      <c r="E14" s="44"/>
      <c r="F14" s="44"/>
      <c r="G14" s="44"/>
      <c r="H14" s="44"/>
      <c r="I14" s="31">
        <v>0</v>
      </c>
      <c r="J14" s="32">
        <v>0</v>
      </c>
      <c r="K14" s="19">
        <f>I14/I6*100</f>
        <v>0</v>
      </c>
      <c r="L14" s="19">
        <f>Polska!K15</f>
        <v>0</v>
      </c>
      <c r="M14" s="5"/>
    </row>
    <row r="15" spans="1:13" ht="30" customHeight="1" x14ac:dyDescent="0.2">
      <c r="A15" s="17" t="s">
        <v>15</v>
      </c>
      <c r="B15" s="44" t="s">
        <v>31</v>
      </c>
      <c r="C15" s="44"/>
      <c r="D15" s="44"/>
      <c r="E15" s="44"/>
      <c r="F15" s="44"/>
      <c r="G15" s="44"/>
      <c r="H15" s="44"/>
      <c r="I15" s="31">
        <v>0</v>
      </c>
      <c r="J15" s="32">
        <v>0</v>
      </c>
      <c r="K15" s="19">
        <f>I15/I6*100</f>
        <v>0</v>
      </c>
      <c r="L15" s="19">
        <f>Polska!K16</f>
        <v>0.28478355270609873</v>
      </c>
      <c r="M15" s="5"/>
    </row>
    <row r="16" spans="1:13" ht="30" customHeight="1" x14ac:dyDescent="0.2">
      <c r="A16" s="17" t="s">
        <v>16</v>
      </c>
      <c r="B16" s="44" t="s">
        <v>32</v>
      </c>
      <c r="C16" s="44"/>
      <c r="D16" s="44"/>
      <c r="E16" s="44"/>
      <c r="F16" s="44"/>
      <c r="G16" s="44"/>
      <c r="H16" s="44"/>
      <c r="I16" s="31">
        <v>46561</v>
      </c>
      <c r="J16" s="32">
        <v>5</v>
      </c>
      <c r="K16" s="19">
        <f>I16/I6*100</f>
        <v>4.2512657766987525</v>
      </c>
      <c r="L16" s="19">
        <f>Polska!K17</f>
        <v>26.653371958088684</v>
      </c>
      <c r="M16" s="5"/>
    </row>
    <row r="17" spans="1:13" ht="30" customHeight="1" x14ac:dyDescent="0.2">
      <c r="A17" s="17" t="s">
        <v>17</v>
      </c>
      <c r="B17" s="44" t="s">
        <v>33</v>
      </c>
      <c r="C17" s="44"/>
      <c r="D17" s="44"/>
      <c r="E17" s="44"/>
      <c r="F17" s="44"/>
      <c r="G17" s="44"/>
      <c r="H17" s="44"/>
      <c r="I17" s="31">
        <v>0</v>
      </c>
      <c r="J17" s="32">
        <v>0</v>
      </c>
      <c r="K17" s="19">
        <f>I17/I6*100</f>
        <v>0</v>
      </c>
      <c r="L17" s="19">
        <f>Polska!K18</f>
        <v>3.7059107838676586</v>
      </c>
      <c r="M17" s="5"/>
    </row>
    <row r="18" spans="1:13" ht="30" customHeight="1" x14ac:dyDescent="0.2">
      <c r="A18" s="17" t="s">
        <v>18</v>
      </c>
      <c r="B18" s="45" t="s">
        <v>34</v>
      </c>
      <c r="C18" s="45"/>
      <c r="D18" s="45"/>
      <c r="E18" s="45"/>
      <c r="F18" s="45"/>
      <c r="G18" s="45"/>
      <c r="H18" s="45"/>
      <c r="I18" s="31">
        <v>95473.75</v>
      </c>
      <c r="J18" s="32">
        <v>2</v>
      </c>
      <c r="K18" s="19">
        <f>I18/I6*100</f>
        <v>8.7172587776914696</v>
      </c>
      <c r="L18" s="19">
        <f>Polska!K19</f>
        <v>2.1221934187561962</v>
      </c>
      <c r="M18" s="5"/>
    </row>
    <row r="19" spans="1:13" ht="30" customHeight="1" x14ac:dyDescent="0.2">
      <c r="A19" s="17" t="s">
        <v>19</v>
      </c>
      <c r="B19" s="44" t="s">
        <v>35</v>
      </c>
      <c r="C19" s="44"/>
      <c r="D19" s="44"/>
      <c r="E19" s="44"/>
      <c r="F19" s="44"/>
      <c r="G19" s="44"/>
      <c r="H19" s="44"/>
      <c r="I19" s="31">
        <v>191560</v>
      </c>
      <c r="J19" s="32">
        <v>5</v>
      </c>
      <c r="K19" s="19">
        <f>I19/I6*100</f>
        <v>17.490442047731211</v>
      </c>
      <c r="L19" s="19">
        <f>Polska!K20</f>
        <v>2.9452830468673685</v>
      </c>
      <c r="M19" s="5"/>
    </row>
    <row r="20" spans="1:13" ht="30" customHeight="1" x14ac:dyDescent="0.2">
      <c r="A20" s="17" t="s">
        <v>20</v>
      </c>
      <c r="B20" s="44" t="s">
        <v>36</v>
      </c>
      <c r="C20" s="44"/>
      <c r="D20" s="44"/>
      <c r="E20" s="44"/>
      <c r="F20" s="44"/>
      <c r="G20" s="44"/>
      <c r="H20" s="44"/>
      <c r="I20" s="31">
        <v>39950</v>
      </c>
      <c r="J20" s="32">
        <v>2</v>
      </c>
      <c r="K20" s="19">
        <f>I20/I6*100</f>
        <v>3.6476464805119124</v>
      </c>
      <c r="L20" s="19">
        <f>Polska!K21</f>
        <v>8.5114176305460152</v>
      </c>
      <c r="M20" s="5"/>
    </row>
    <row r="21" spans="1:13" s="3" customFormat="1" ht="15" customHeight="1" x14ac:dyDescent="0.2">
      <c r="A21" s="9">
        <v>4</v>
      </c>
      <c r="B21" s="46" t="s">
        <v>3</v>
      </c>
      <c r="C21" s="46"/>
      <c r="D21" s="46"/>
      <c r="E21" s="46"/>
      <c r="F21" s="46"/>
      <c r="G21" s="46"/>
      <c r="H21" s="46"/>
      <c r="I21" s="12">
        <f>I4+I5+I6</f>
        <v>28849923.75</v>
      </c>
      <c r="J21" s="20" t="s">
        <v>2</v>
      </c>
      <c r="K21" s="21">
        <f>I21/I$21*100</f>
        <v>100</v>
      </c>
      <c r="L21" s="22" t="s">
        <v>2</v>
      </c>
    </row>
    <row r="22" spans="1:13" ht="15" customHeight="1" x14ac:dyDescent="0.2">
      <c r="A22" s="23">
        <v>5</v>
      </c>
      <c r="B22" s="37" t="s">
        <v>37</v>
      </c>
      <c r="C22" s="38"/>
      <c r="D22" s="38"/>
      <c r="E22" s="38"/>
      <c r="F22" s="38"/>
      <c r="G22" s="38"/>
      <c r="H22" s="39"/>
      <c r="I22" s="24">
        <v>28849950</v>
      </c>
      <c r="J22" s="25" t="s">
        <v>6</v>
      </c>
      <c r="K22" s="40">
        <f>I21/I22*100</f>
        <v>99.999909011974026</v>
      </c>
      <c r="L22" s="41"/>
    </row>
    <row r="23" spans="1:13" ht="65.45" customHeight="1" x14ac:dyDescent="0.2">
      <c r="A23" s="28"/>
      <c r="B23" s="26" t="s">
        <v>65</v>
      </c>
      <c r="C23" s="29"/>
      <c r="D23" s="42" t="s">
        <v>60</v>
      </c>
      <c r="E23" s="43"/>
      <c r="F23" s="43"/>
      <c r="G23" s="30"/>
      <c r="H23" s="26" t="s">
        <v>61</v>
      </c>
      <c r="I23" s="27"/>
      <c r="J23" s="27"/>
      <c r="K23" s="27"/>
      <c r="L23" s="27"/>
    </row>
    <row r="24" spans="1:13" ht="15.75" x14ac:dyDescent="0.2">
      <c r="A24" s="27"/>
      <c r="B24" s="43" t="s">
        <v>38</v>
      </c>
      <c r="C24" s="43"/>
      <c r="D24" s="43"/>
      <c r="E24" s="43"/>
      <c r="F24" s="43"/>
      <c r="G24" s="43"/>
      <c r="H24" s="43"/>
      <c r="I24" s="27"/>
      <c r="J24" s="27"/>
      <c r="K24" s="27"/>
      <c r="L24" s="27"/>
    </row>
    <row r="25" spans="1:13" ht="15.75" x14ac:dyDescent="0.2">
      <c r="A25" s="27"/>
      <c r="B25" s="27" t="s">
        <v>68</v>
      </c>
      <c r="C25" s="26"/>
      <c r="D25" s="26"/>
      <c r="E25" s="26"/>
      <c r="F25" s="26"/>
      <c r="G25" s="26"/>
      <c r="H25" s="26"/>
      <c r="I25" s="27"/>
      <c r="J25" s="27"/>
      <c r="K25" s="27"/>
      <c r="L25" s="27"/>
    </row>
    <row r="26" spans="1:13" x14ac:dyDescent="0.2">
      <c r="B26" s="1"/>
      <c r="C26" s="1"/>
      <c r="D26" s="1"/>
      <c r="E26" s="1"/>
      <c r="F26" s="1"/>
      <c r="G26" s="1"/>
      <c r="H26" s="1"/>
    </row>
    <row r="27" spans="1:13" x14ac:dyDescent="0.2">
      <c r="B27" s="1"/>
      <c r="C27" s="1"/>
      <c r="D27" s="1"/>
      <c r="E27" s="1"/>
      <c r="F27" s="1"/>
      <c r="G27" s="1"/>
      <c r="H27" s="1"/>
    </row>
    <row r="28" spans="1:13" x14ac:dyDescent="0.2">
      <c r="B28" s="1"/>
      <c r="C28" s="1"/>
      <c r="D28" s="1"/>
      <c r="E28" s="1"/>
      <c r="F28" s="1"/>
      <c r="G28" s="1"/>
      <c r="H28" s="1"/>
    </row>
    <row r="29" spans="1:13" x14ac:dyDescent="0.2">
      <c r="B29" s="1"/>
      <c r="C29" s="1"/>
      <c r="D29" s="1"/>
      <c r="E29" s="1"/>
      <c r="F29" s="1"/>
      <c r="G29" s="1"/>
      <c r="H29" s="1"/>
    </row>
    <row r="30" spans="1:13" x14ac:dyDescent="0.2">
      <c r="B30" s="1"/>
      <c r="C30" s="1"/>
      <c r="D30" s="1"/>
      <c r="E30" s="1"/>
      <c r="F30" s="1"/>
      <c r="G30" s="1"/>
      <c r="H30" s="1"/>
    </row>
    <row r="31" spans="1:13" x14ac:dyDescent="0.2">
      <c r="B31" s="1"/>
      <c r="C31" s="1"/>
      <c r="D31" s="1"/>
      <c r="E31" s="1"/>
      <c r="F31" s="1"/>
      <c r="G31" s="1"/>
      <c r="H31" s="1"/>
    </row>
    <row r="32" spans="1:13" x14ac:dyDescent="0.2">
      <c r="B32" s="1"/>
      <c r="C32" s="1"/>
      <c r="D32" s="1"/>
      <c r="E32" s="1"/>
      <c r="F32" s="1"/>
      <c r="G32" s="1"/>
      <c r="H32" s="1"/>
    </row>
    <row r="33" s="1" customFormat="1" x14ac:dyDescent="0.2"/>
    <row r="34" s="1" customFormat="1" x14ac:dyDescent="0.2"/>
    <row r="35" s="1" customFormat="1" x14ac:dyDescent="0.2"/>
    <row r="36" s="1" customFormat="1" x14ac:dyDescent="0.2"/>
    <row r="37" s="1" customFormat="1" x14ac:dyDescent="0.2"/>
    <row r="38" s="1" customFormat="1" x14ac:dyDescent="0.2"/>
    <row r="39" s="1" customFormat="1" x14ac:dyDescent="0.2"/>
    <row r="40" s="1" customFormat="1" x14ac:dyDescent="0.2"/>
    <row r="41" s="1" customFormat="1" x14ac:dyDescent="0.2"/>
    <row r="42" s="1" customFormat="1" x14ac:dyDescent="0.2"/>
    <row r="43" s="1" customFormat="1" x14ac:dyDescent="0.2"/>
    <row r="44" s="1" customFormat="1" x14ac:dyDescent="0.2"/>
    <row r="45" s="1" customFormat="1" x14ac:dyDescent="0.2"/>
    <row r="46" s="1" customFormat="1" x14ac:dyDescent="0.2"/>
    <row r="47" s="1" customFormat="1" x14ac:dyDescent="0.2"/>
    <row r="48" s="1" customFormat="1" x14ac:dyDescent="0.2"/>
    <row r="49" spans="2:8" x14ac:dyDescent="0.2">
      <c r="B49" s="1"/>
      <c r="C49" s="1"/>
      <c r="D49" s="1"/>
      <c r="E49" s="1"/>
      <c r="F49" s="1"/>
      <c r="G49" s="1"/>
      <c r="H49" s="1"/>
    </row>
    <row r="50" spans="2:8" x14ac:dyDescent="0.2">
      <c r="B50" s="1"/>
      <c r="C50" s="1"/>
      <c r="D50" s="1"/>
      <c r="E50" s="1"/>
      <c r="F50" s="1"/>
      <c r="G50" s="1"/>
      <c r="H50" s="1"/>
    </row>
    <row r="51" spans="2:8" x14ac:dyDescent="0.2">
      <c r="B51" s="1"/>
      <c r="C51" s="1"/>
      <c r="D51" s="1"/>
      <c r="E51" s="1"/>
      <c r="F51" s="1"/>
      <c r="G51" s="1"/>
      <c r="H51" s="1"/>
    </row>
    <row r="52" spans="2:8" x14ac:dyDescent="0.2">
      <c r="B52" s="1"/>
      <c r="C52" s="1"/>
      <c r="D52" s="1"/>
      <c r="E52" s="1"/>
      <c r="F52" s="1"/>
      <c r="G52" s="1"/>
      <c r="H52" s="1"/>
    </row>
    <row r="53" spans="2:8" x14ac:dyDescent="0.2">
      <c r="B53" s="1"/>
      <c r="C53" s="1"/>
      <c r="D53" s="1"/>
      <c r="E53" s="1"/>
      <c r="F53" s="1"/>
      <c r="G53" s="1"/>
      <c r="H53" s="1"/>
    </row>
    <row r="54" spans="2:8" x14ac:dyDescent="0.2">
      <c r="B54" s="1"/>
      <c r="C54" s="1"/>
      <c r="D54" s="1"/>
      <c r="E54" s="1"/>
      <c r="F54" s="1"/>
      <c r="G54" s="1"/>
      <c r="H54" s="1"/>
    </row>
    <row r="55" spans="2:8" x14ac:dyDescent="0.2">
      <c r="B55" s="1"/>
      <c r="C55" s="1"/>
      <c r="D55" s="1"/>
      <c r="E55" s="1"/>
      <c r="F55" s="1"/>
      <c r="G55" s="1"/>
      <c r="H55" s="1"/>
    </row>
    <row r="56" spans="2:8" x14ac:dyDescent="0.2">
      <c r="B56" s="1"/>
      <c r="C56" s="1"/>
      <c r="D56" s="1"/>
      <c r="E56" s="1"/>
      <c r="F56" s="1"/>
      <c r="G56" s="1"/>
      <c r="H56" s="1"/>
    </row>
    <row r="57" spans="2:8" x14ac:dyDescent="0.2">
      <c r="B57" s="1"/>
      <c r="C57" s="1"/>
      <c r="D57" s="1"/>
      <c r="E57" s="1"/>
      <c r="F57" s="1"/>
      <c r="G57" s="1"/>
      <c r="H57" s="1"/>
    </row>
    <row r="58" spans="2:8" x14ac:dyDescent="0.2">
      <c r="B58" s="1"/>
      <c r="C58" s="1"/>
      <c r="D58" s="1"/>
      <c r="E58" s="1"/>
      <c r="F58" s="1"/>
      <c r="G58" s="1"/>
      <c r="H58" s="1"/>
    </row>
    <row r="59" spans="2:8" x14ac:dyDescent="0.2">
      <c r="B59" s="1"/>
      <c r="C59" s="1"/>
      <c r="D59" s="1"/>
      <c r="E59" s="1"/>
      <c r="F59" s="1"/>
      <c r="G59" s="1"/>
      <c r="H59" s="1"/>
    </row>
    <row r="60" spans="2:8" x14ac:dyDescent="0.2">
      <c r="B60" s="1"/>
      <c r="C60" s="1"/>
      <c r="D60" s="1"/>
      <c r="E60" s="1"/>
      <c r="F60" s="1"/>
      <c r="G60" s="1"/>
      <c r="H60" s="1"/>
    </row>
    <row r="61" spans="2:8" x14ac:dyDescent="0.2">
      <c r="B61" s="1"/>
      <c r="C61" s="1"/>
      <c r="D61" s="1"/>
      <c r="E61" s="1"/>
      <c r="F61" s="1"/>
      <c r="G61" s="1"/>
      <c r="H61" s="1"/>
    </row>
    <row r="62" spans="2:8" x14ac:dyDescent="0.2"/>
    <row r="63" spans="2:8" x14ac:dyDescent="0.2"/>
    <row r="64" spans="2:8" x14ac:dyDescent="0.2"/>
    <row r="65" x14ac:dyDescent="0.2"/>
    <row r="66" x14ac:dyDescent="0.2"/>
    <row r="67" x14ac:dyDescent="0.2"/>
    <row r="68" x14ac:dyDescent="0.2"/>
  </sheetData>
  <mergeCells count="27">
    <mergeCell ref="A1:L1"/>
    <mergeCell ref="A2:A3"/>
    <mergeCell ref="B2:H3"/>
    <mergeCell ref="I2:K2"/>
    <mergeCell ref="L2:L3"/>
    <mergeCell ref="B15:H15"/>
    <mergeCell ref="B4:H4"/>
    <mergeCell ref="B5:H5"/>
    <mergeCell ref="B6:H6"/>
    <mergeCell ref="B7:H7"/>
    <mergeCell ref="B8:H8"/>
    <mergeCell ref="B9:H9"/>
    <mergeCell ref="B10:H10"/>
    <mergeCell ref="B11:H11"/>
    <mergeCell ref="B12:H12"/>
    <mergeCell ref="B13:H13"/>
    <mergeCell ref="B14:H14"/>
    <mergeCell ref="B22:H22"/>
    <mergeCell ref="K22:L22"/>
    <mergeCell ref="D23:F23"/>
    <mergeCell ref="B24:H24"/>
    <mergeCell ref="B16:H16"/>
    <mergeCell ref="B17:H17"/>
    <mergeCell ref="B18:H18"/>
    <mergeCell ref="B19:H19"/>
    <mergeCell ref="B20:H20"/>
    <mergeCell ref="B21:H2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68"/>
  <sheetViews>
    <sheetView workbookViewId="0">
      <selection activeCell="V10" sqref="V10"/>
    </sheetView>
  </sheetViews>
  <sheetFormatPr defaultColWidth="0" defaultRowHeight="12.75" zeroHeight="1" x14ac:dyDescent="0.2"/>
  <cols>
    <col min="1" max="1" width="4.28515625" style="1" bestFit="1" customWidth="1"/>
    <col min="2" max="2" width="13.85546875" style="4" customWidth="1"/>
    <col min="3" max="3" width="2.7109375" style="4" customWidth="1"/>
    <col min="4" max="4" width="7.7109375" style="4" customWidth="1"/>
    <col min="5" max="5" width="2.7109375" style="4" customWidth="1"/>
    <col min="6" max="6" width="7.28515625" style="4" customWidth="1"/>
    <col min="7" max="7" width="2.7109375" style="4" customWidth="1"/>
    <col min="8" max="8" width="51.28515625" style="4" customWidth="1"/>
    <col min="9" max="9" width="11" style="1" customWidth="1"/>
    <col min="10" max="10" width="7.5703125" style="1" customWidth="1"/>
    <col min="11" max="11" width="9.42578125" style="1" customWidth="1"/>
    <col min="12" max="12" width="8.5703125" style="1" customWidth="1"/>
    <col min="13" max="13" width="10.140625" style="1" customWidth="1"/>
    <col min="14" max="16381" width="9.140625" style="1" customWidth="1"/>
    <col min="16382" max="16382" width="3.28515625" style="1" customWidth="1"/>
    <col min="16383" max="16383" width="8.85546875" style="1" customWidth="1"/>
    <col min="16384" max="16384" width="8.42578125" style="1" customWidth="1"/>
  </cols>
  <sheetData>
    <row r="1" spans="1:13" ht="40.9" customHeight="1" x14ac:dyDescent="0.2">
      <c r="A1" s="47" t="str">
        <f>CONCATENATE(lista!B19,lista!B2,lista!B20)</f>
        <v>Struktura wydatków województwa dolnośląskiego na rehabilitację zawodową i społeczną osób niepełnosprawnych ze środków PFRON w 2025 roku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3" ht="15.95" customHeight="1" x14ac:dyDescent="0.2">
      <c r="A2" s="48" t="s">
        <v>5</v>
      </c>
      <c r="B2" s="50" t="s">
        <v>0</v>
      </c>
      <c r="C2" s="49"/>
      <c r="D2" s="49"/>
      <c r="E2" s="49"/>
      <c r="F2" s="49"/>
      <c r="G2" s="49"/>
      <c r="H2" s="49"/>
      <c r="I2" s="48" t="s">
        <v>58</v>
      </c>
      <c r="J2" s="48"/>
      <c r="K2" s="48"/>
      <c r="L2" s="50" t="s">
        <v>59</v>
      </c>
    </row>
    <row r="3" spans="1:13" s="2" customFormat="1" ht="33" customHeight="1" x14ac:dyDescent="0.2">
      <c r="A3" s="49"/>
      <c r="B3" s="49"/>
      <c r="C3" s="49"/>
      <c r="D3" s="49"/>
      <c r="E3" s="49"/>
      <c r="F3" s="49"/>
      <c r="G3" s="49"/>
      <c r="H3" s="49"/>
      <c r="I3" s="11" t="s">
        <v>56</v>
      </c>
      <c r="J3" s="11" t="s">
        <v>1</v>
      </c>
      <c r="K3" s="10" t="s">
        <v>4</v>
      </c>
      <c r="L3" s="50"/>
    </row>
    <row r="4" spans="1:13" s="2" customFormat="1" ht="15" customHeight="1" x14ac:dyDescent="0.2">
      <c r="A4" s="9">
        <f t="shared" ref="A4:A6" si="0">A3+1</f>
        <v>1</v>
      </c>
      <c r="B4" s="46" t="s">
        <v>23</v>
      </c>
      <c r="C4" s="46"/>
      <c r="D4" s="46"/>
      <c r="E4" s="46"/>
      <c r="F4" s="46"/>
      <c r="G4" s="46"/>
      <c r="H4" s="46"/>
      <c r="I4" s="12">
        <v>14521366</v>
      </c>
      <c r="J4" s="13">
        <v>9</v>
      </c>
      <c r="K4" s="14">
        <f>I4/I21*100</f>
        <v>54.541083337921812</v>
      </c>
      <c r="L4" s="14">
        <f>Polska!K5</f>
        <v>69.941325917816528</v>
      </c>
    </row>
    <row r="5" spans="1:13" s="2" customFormat="1" ht="30" customHeight="1" x14ac:dyDescent="0.2">
      <c r="A5" s="9">
        <f t="shared" si="0"/>
        <v>2</v>
      </c>
      <c r="B5" s="46" t="s">
        <v>69</v>
      </c>
      <c r="C5" s="46"/>
      <c r="D5" s="46"/>
      <c r="E5" s="46"/>
      <c r="F5" s="46"/>
      <c r="G5" s="46"/>
      <c r="H5" s="46"/>
      <c r="I5" s="12">
        <v>5163272</v>
      </c>
      <c r="J5" s="15">
        <v>14</v>
      </c>
      <c r="K5" s="14">
        <f>I5/I21*100</f>
        <v>19.392834561731881</v>
      </c>
      <c r="L5" s="14">
        <f>Polska!K6</f>
        <v>20.731095001365304</v>
      </c>
    </row>
    <row r="6" spans="1:13" s="2" customFormat="1" ht="15" customHeight="1" x14ac:dyDescent="0.2">
      <c r="A6" s="9">
        <f t="shared" si="0"/>
        <v>3</v>
      </c>
      <c r="B6" s="46" t="s">
        <v>22</v>
      </c>
      <c r="C6" s="46"/>
      <c r="D6" s="46"/>
      <c r="E6" s="46"/>
      <c r="F6" s="46"/>
      <c r="G6" s="46"/>
      <c r="H6" s="46"/>
      <c r="I6" s="12">
        <f>SUM(I7:I20)</f>
        <v>6940000</v>
      </c>
      <c r="J6" s="16">
        <f>SUM(J7:J20)</f>
        <v>190</v>
      </c>
      <c r="K6" s="14">
        <f>I6/I21*100</f>
        <v>26.066082100346303</v>
      </c>
      <c r="L6" s="14">
        <f>Polska!K7</f>
        <v>9.3275790808181682</v>
      </c>
    </row>
    <row r="7" spans="1:13" ht="15" customHeight="1" x14ac:dyDescent="0.2">
      <c r="A7" s="17" t="s">
        <v>7</v>
      </c>
      <c r="B7" s="44" t="s">
        <v>21</v>
      </c>
      <c r="C7" s="44"/>
      <c r="D7" s="44"/>
      <c r="E7" s="44"/>
      <c r="F7" s="44"/>
      <c r="G7" s="44"/>
      <c r="H7" s="44"/>
      <c r="I7" s="31">
        <v>637301</v>
      </c>
      <c r="J7" s="32">
        <v>14</v>
      </c>
      <c r="K7" s="19">
        <f>I7/I6*100</f>
        <v>9.1830115273775217</v>
      </c>
      <c r="L7" s="19">
        <f>Polska!K8</f>
        <v>10.196076575454525</v>
      </c>
      <c r="M7" s="5"/>
    </row>
    <row r="8" spans="1:13" s="3" customFormat="1" ht="30" customHeight="1" x14ac:dyDescent="0.2">
      <c r="A8" s="17" t="s">
        <v>8</v>
      </c>
      <c r="B8" s="44" t="s">
        <v>25</v>
      </c>
      <c r="C8" s="44"/>
      <c r="D8" s="44"/>
      <c r="E8" s="44"/>
      <c r="F8" s="44"/>
      <c r="G8" s="44"/>
      <c r="H8" s="44"/>
      <c r="I8" s="31">
        <v>877828</v>
      </c>
      <c r="J8" s="32">
        <v>27</v>
      </c>
      <c r="K8" s="19">
        <f>I8/I6*100</f>
        <v>12.648818443804036</v>
      </c>
      <c r="L8" s="19">
        <f>Polska!K9</f>
        <v>12.445535055922443</v>
      </c>
      <c r="M8" s="6"/>
    </row>
    <row r="9" spans="1:13" s="3" customFormat="1" ht="30" customHeight="1" x14ac:dyDescent="0.2">
      <c r="A9" s="17" t="s">
        <v>9</v>
      </c>
      <c r="B9" s="44" t="s">
        <v>26</v>
      </c>
      <c r="C9" s="44"/>
      <c r="D9" s="44"/>
      <c r="E9" s="44"/>
      <c r="F9" s="44"/>
      <c r="G9" s="44"/>
      <c r="H9" s="44"/>
      <c r="I9" s="31">
        <v>823854</v>
      </c>
      <c r="J9" s="32">
        <v>25</v>
      </c>
      <c r="K9" s="19">
        <f>I9/I6*100</f>
        <v>11.871095100864554</v>
      </c>
      <c r="L9" s="19">
        <f>Polska!K10</f>
        <v>8.8298096053529012</v>
      </c>
      <c r="M9" s="6"/>
    </row>
    <row r="10" spans="1:13" s="3" customFormat="1" ht="30" customHeight="1" x14ac:dyDescent="0.2">
      <c r="A10" s="17" t="s">
        <v>10</v>
      </c>
      <c r="B10" s="44" t="s">
        <v>27</v>
      </c>
      <c r="C10" s="44"/>
      <c r="D10" s="44"/>
      <c r="E10" s="44"/>
      <c r="F10" s="44"/>
      <c r="G10" s="44"/>
      <c r="H10" s="44"/>
      <c r="I10" s="31">
        <v>366225</v>
      </c>
      <c r="J10" s="32">
        <v>8</v>
      </c>
      <c r="K10" s="19">
        <f>I10/I6*100</f>
        <v>5.2770172910662829</v>
      </c>
      <c r="L10" s="19">
        <f>Polska!K11</f>
        <v>2.7281724995716563</v>
      </c>
      <c r="M10" s="6"/>
    </row>
    <row r="11" spans="1:13" s="3" customFormat="1" ht="15" customHeight="1" x14ac:dyDescent="0.2">
      <c r="A11" s="17" t="s">
        <v>11</v>
      </c>
      <c r="B11" s="44" t="s">
        <v>55</v>
      </c>
      <c r="C11" s="44"/>
      <c r="D11" s="44"/>
      <c r="E11" s="44"/>
      <c r="F11" s="44"/>
      <c r="G11" s="44"/>
      <c r="H11" s="44"/>
      <c r="I11" s="31">
        <v>1278634</v>
      </c>
      <c r="J11" s="32">
        <v>29</v>
      </c>
      <c r="K11" s="19">
        <f>I11/I6*100</f>
        <v>18.424121037463976</v>
      </c>
      <c r="L11" s="19">
        <f>Polska!K12</f>
        <v>19.962070267272299</v>
      </c>
      <c r="M11" s="6"/>
    </row>
    <row r="12" spans="1:13" ht="30" customHeight="1" x14ac:dyDescent="0.2">
      <c r="A12" s="17" t="s">
        <v>12</v>
      </c>
      <c r="B12" s="44" t="s">
        <v>28</v>
      </c>
      <c r="C12" s="44"/>
      <c r="D12" s="44"/>
      <c r="E12" s="44"/>
      <c r="F12" s="44"/>
      <c r="G12" s="44"/>
      <c r="H12" s="44"/>
      <c r="I12" s="31">
        <v>356350</v>
      </c>
      <c r="J12" s="32">
        <v>7</v>
      </c>
      <c r="K12" s="19">
        <f>I12/I6*100</f>
        <v>5.1347262247838614</v>
      </c>
      <c r="L12" s="19">
        <f>Polska!K13</f>
        <v>1.6153756055941664</v>
      </c>
      <c r="M12" s="5"/>
    </row>
    <row r="13" spans="1:13" ht="15" customHeight="1" x14ac:dyDescent="0.2">
      <c r="A13" s="17" t="s">
        <v>13</v>
      </c>
      <c r="B13" s="44" t="s">
        <v>29</v>
      </c>
      <c r="C13" s="44"/>
      <c r="D13" s="44"/>
      <c r="E13" s="44"/>
      <c r="F13" s="44"/>
      <c r="G13" s="44"/>
      <c r="H13" s="44"/>
      <c r="I13" s="31">
        <v>0</v>
      </c>
      <c r="J13" s="32">
        <v>0</v>
      </c>
      <c r="K13" s="19">
        <f>I13/I6*100</f>
        <v>0</v>
      </c>
      <c r="L13" s="19">
        <f>Polska!K14</f>
        <v>0</v>
      </c>
      <c r="M13" s="5"/>
    </row>
    <row r="14" spans="1:13" ht="15" customHeight="1" x14ac:dyDescent="0.2">
      <c r="A14" s="17" t="s">
        <v>14</v>
      </c>
      <c r="B14" s="44" t="s">
        <v>30</v>
      </c>
      <c r="C14" s="44"/>
      <c r="D14" s="44"/>
      <c r="E14" s="44"/>
      <c r="F14" s="44"/>
      <c r="G14" s="44"/>
      <c r="H14" s="44"/>
      <c r="I14" s="31">
        <v>0</v>
      </c>
      <c r="J14" s="32">
        <v>0</v>
      </c>
      <c r="K14" s="19">
        <f>I14/I6*100</f>
        <v>0</v>
      </c>
      <c r="L14" s="19">
        <f>Polska!K15</f>
        <v>0</v>
      </c>
      <c r="M14" s="5"/>
    </row>
    <row r="15" spans="1:13" ht="30" customHeight="1" x14ac:dyDescent="0.2">
      <c r="A15" s="17" t="s">
        <v>15</v>
      </c>
      <c r="B15" s="44" t="s">
        <v>31</v>
      </c>
      <c r="C15" s="44"/>
      <c r="D15" s="44"/>
      <c r="E15" s="44"/>
      <c r="F15" s="44"/>
      <c r="G15" s="44"/>
      <c r="H15" s="44"/>
      <c r="I15" s="31">
        <v>59400</v>
      </c>
      <c r="J15" s="32">
        <v>1</v>
      </c>
      <c r="K15" s="19">
        <f>I15/I6*100</f>
        <v>0.855907780979827</v>
      </c>
      <c r="L15" s="19">
        <f>Polska!K16</f>
        <v>0.28478355270609873</v>
      </c>
      <c r="M15" s="5"/>
    </row>
    <row r="16" spans="1:13" ht="30" customHeight="1" x14ac:dyDescent="0.2">
      <c r="A16" s="17" t="s">
        <v>16</v>
      </c>
      <c r="B16" s="44" t="s">
        <v>32</v>
      </c>
      <c r="C16" s="44"/>
      <c r="D16" s="44"/>
      <c r="E16" s="44"/>
      <c r="F16" s="44"/>
      <c r="G16" s="44"/>
      <c r="H16" s="44"/>
      <c r="I16" s="31">
        <v>1234923</v>
      </c>
      <c r="J16" s="32">
        <v>47</v>
      </c>
      <c r="K16" s="19">
        <f>I16/I6*100</f>
        <v>17.794279538904899</v>
      </c>
      <c r="L16" s="19">
        <f>Polska!K17</f>
        <v>26.653371958088684</v>
      </c>
      <c r="M16" s="5"/>
    </row>
    <row r="17" spans="1:13" ht="30" customHeight="1" x14ac:dyDescent="0.2">
      <c r="A17" s="17" t="s">
        <v>17</v>
      </c>
      <c r="B17" s="44" t="s">
        <v>33</v>
      </c>
      <c r="C17" s="44"/>
      <c r="D17" s="44"/>
      <c r="E17" s="44"/>
      <c r="F17" s="44"/>
      <c r="G17" s="44"/>
      <c r="H17" s="44"/>
      <c r="I17" s="31">
        <v>500600</v>
      </c>
      <c r="J17" s="32">
        <v>13</v>
      </c>
      <c r="K17" s="19">
        <f>I17/I6*100</f>
        <v>7.2132564841498565</v>
      </c>
      <c r="L17" s="19">
        <f>Polska!K18</f>
        <v>3.7059107838676586</v>
      </c>
      <c r="M17" s="5"/>
    </row>
    <row r="18" spans="1:13" ht="30" customHeight="1" x14ac:dyDescent="0.2">
      <c r="A18" s="17" t="s">
        <v>18</v>
      </c>
      <c r="B18" s="45" t="s">
        <v>34</v>
      </c>
      <c r="C18" s="45"/>
      <c r="D18" s="45"/>
      <c r="E18" s="45"/>
      <c r="F18" s="45"/>
      <c r="G18" s="45"/>
      <c r="H18" s="45"/>
      <c r="I18" s="31">
        <v>254980</v>
      </c>
      <c r="J18" s="32">
        <v>7</v>
      </c>
      <c r="K18" s="19">
        <f>I18/I6*100</f>
        <v>3.6740634005763688</v>
      </c>
      <c r="L18" s="19">
        <f>Polska!K19</f>
        <v>2.1221934187561962</v>
      </c>
      <c r="M18" s="5"/>
    </row>
    <row r="19" spans="1:13" ht="30" customHeight="1" x14ac:dyDescent="0.2">
      <c r="A19" s="17" t="s">
        <v>19</v>
      </c>
      <c r="B19" s="44" t="s">
        <v>35</v>
      </c>
      <c r="C19" s="44"/>
      <c r="D19" s="44"/>
      <c r="E19" s="44"/>
      <c r="F19" s="44"/>
      <c r="G19" s="44"/>
      <c r="H19" s="44"/>
      <c r="I19" s="31">
        <v>199890</v>
      </c>
      <c r="J19" s="32">
        <v>6</v>
      </c>
      <c r="K19" s="19">
        <f>I19/I6*100</f>
        <v>2.8802593659942364</v>
      </c>
      <c r="L19" s="19">
        <f>Polska!K20</f>
        <v>2.9452830468673685</v>
      </c>
      <c r="M19" s="5"/>
    </row>
    <row r="20" spans="1:13" ht="30" customHeight="1" x14ac:dyDescent="0.2">
      <c r="A20" s="17" t="s">
        <v>20</v>
      </c>
      <c r="B20" s="44" t="s">
        <v>36</v>
      </c>
      <c r="C20" s="44"/>
      <c r="D20" s="44"/>
      <c r="E20" s="44"/>
      <c r="F20" s="44"/>
      <c r="G20" s="44"/>
      <c r="H20" s="44"/>
      <c r="I20" s="31">
        <v>350015</v>
      </c>
      <c r="J20" s="32">
        <v>6</v>
      </c>
      <c r="K20" s="19">
        <f>I20/I6*100</f>
        <v>5.0434438040345819</v>
      </c>
      <c r="L20" s="19">
        <f>Polska!K21</f>
        <v>8.5114176305460152</v>
      </c>
      <c r="M20" s="5"/>
    </row>
    <row r="21" spans="1:13" s="3" customFormat="1" ht="15" customHeight="1" x14ac:dyDescent="0.2">
      <c r="A21" s="9">
        <v>4</v>
      </c>
      <c r="B21" s="46" t="s">
        <v>3</v>
      </c>
      <c r="C21" s="46"/>
      <c r="D21" s="46"/>
      <c r="E21" s="46"/>
      <c r="F21" s="46"/>
      <c r="G21" s="46"/>
      <c r="H21" s="46"/>
      <c r="I21" s="12">
        <f>I4+I5+I6</f>
        <v>26624638</v>
      </c>
      <c r="J21" s="20" t="s">
        <v>2</v>
      </c>
      <c r="K21" s="21">
        <f>I21/I$21*100</f>
        <v>100</v>
      </c>
      <c r="L21" s="22" t="s">
        <v>2</v>
      </c>
    </row>
    <row r="22" spans="1:13" ht="15" customHeight="1" x14ac:dyDescent="0.2">
      <c r="A22" s="23">
        <v>5</v>
      </c>
      <c r="B22" s="37" t="s">
        <v>37</v>
      </c>
      <c r="C22" s="38"/>
      <c r="D22" s="38"/>
      <c r="E22" s="38"/>
      <c r="F22" s="38"/>
      <c r="G22" s="38"/>
      <c r="H22" s="39"/>
      <c r="I22" s="24">
        <v>26632969</v>
      </c>
      <c r="J22" s="25" t="s">
        <v>6</v>
      </c>
      <c r="K22" s="40">
        <f>I21/I22*100</f>
        <v>99.96871922165343</v>
      </c>
      <c r="L22" s="41"/>
    </row>
    <row r="23" spans="1:13" ht="65.45" customHeight="1" x14ac:dyDescent="0.2">
      <c r="A23" s="28"/>
      <c r="B23" s="26" t="s">
        <v>65</v>
      </c>
      <c r="C23" s="29"/>
      <c r="D23" s="42" t="s">
        <v>60</v>
      </c>
      <c r="E23" s="43"/>
      <c r="F23" s="43"/>
      <c r="G23" s="30"/>
      <c r="H23" s="26" t="s">
        <v>61</v>
      </c>
      <c r="I23" s="27"/>
      <c r="J23" s="27"/>
      <c r="K23" s="27"/>
      <c r="L23" s="27"/>
    </row>
    <row r="24" spans="1:13" ht="15.75" x14ac:dyDescent="0.2">
      <c r="A24" s="27"/>
      <c r="B24" s="43" t="s">
        <v>38</v>
      </c>
      <c r="C24" s="43"/>
      <c r="D24" s="43"/>
      <c r="E24" s="43"/>
      <c r="F24" s="43"/>
      <c r="G24" s="43"/>
      <c r="H24" s="43"/>
      <c r="I24" s="27"/>
      <c r="J24" s="27"/>
      <c r="K24" s="27"/>
      <c r="L24" s="27"/>
    </row>
    <row r="25" spans="1:13" ht="15.75" x14ac:dyDescent="0.2">
      <c r="A25" s="27"/>
      <c r="B25" s="27" t="s">
        <v>68</v>
      </c>
      <c r="C25" s="26"/>
      <c r="D25" s="26"/>
      <c r="E25" s="26"/>
      <c r="F25" s="26"/>
      <c r="G25" s="26"/>
      <c r="H25" s="26"/>
      <c r="I25" s="27"/>
      <c r="J25" s="27"/>
      <c r="K25" s="27"/>
      <c r="L25" s="27"/>
    </row>
    <row r="26" spans="1:13" x14ac:dyDescent="0.2">
      <c r="B26" s="1"/>
      <c r="C26" s="1"/>
      <c r="D26" s="1"/>
      <c r="E26" s="1"/>
      <c r="F26" s="1"/>
      <c r="G26" s="1"/>
      <c r="H26" s="1"/>
    </row>
    <row r="27" spans="1:13" x14ac:dyDescent="0.2">
      <c r="B27" s="1"/>
      <c r="C27" s="1"/>
      <c r="D27" s="1"/>
      <c r="E27" s="1"/>
      <c r="F27" s="1"/>
      <c r="G27" s="1"/>
      <c r="H27" s="1"/>
    </row>
    <row r="28" spans="1:13" x14ac:dyDescent="0.2">
      <c r="B28" s="1"/>
      <c r="C28" s="1"/>
      <c r="D28" s="1"/>
      <c r="E28" s="1"/>
      <c r="F28" s="1"/>
      <c r="G28" s="1"/>
      <c r="H28" s="1"/>
    </row>
    <row r="29" spans="1:13" x14ac:dyDescent="0.2">
      <c r="B29" s="1"/>
      <c r="C29" s="1"/>
      <c r="D29" s="1"/>
      <c r="E29" s="1"/>
      <c r="F29" s="1"/>
      <c r="G29" s="1"/>
      <c r="H29" s="1"/>
    </row>
    <row r="30" spans="1:13" x14ac:dyDescent="0.2">
      <c r="B30" s="1"/>
      <c r="C30" s="1"/>
      <c r="D30" s="1"/>
      <c r="E30" s="1"/>
      <c r="F30" s="1"/>
      <c r="G30" s="1"/>
      <c r="H30" s="1"/>
    </row>
    <row r="31" spans="1:13" x14ac:dyDescent="0.2">
      <c r="B31" s="1"/>
      <c r="C31" s="1"/>
      <c r="D31" s="1"/>
      <c r="E31" s="1"/>
      <c r="F31" s="1"/>
      <c r="G31" s="1"/>
      <c r="H31" s="1"/>
    </row>
    <row r="32" spans="1:13" x14ac:dyDescent="0.2">
      <c r="B32" s="1"/>
      <c r="C32" s="1"/>
      <c r="D32" s="1"/>
      <c r="E32" s="1"/>
      <c r="F32" s="1"/>
      <c r="G32" s="1"/>
      <c r="H32" s="1"/>
    </row>
    <row r="33" s="1" customFormat="1" x14ac:dyDescent="0.2"/>
    <row r="34" s="1" customFormat="1" x14ac:dyDescent="0.2"/>
    <row r="35" s="1" customFormat="1" x14ac:dyDescent="0.2"/>
    <row r="36" s="1" customFormat="1" x14ac:dyDescent="0.2"/>
    <row r="37" s="1" customFormat="1" x14ac:dyDescent="0.2"/>
    <row r="38" s="1" customFormat="1" x14ac:dyDescent="0.2"/>
    <row r="39" s="1" customFormat="1" x14ac:dyDescent="0.2"/>
    <row r="40" s="1" customFormat="1" x14ac:dyDescent="0.2"/>
    <row r="41" s="1" customFormat="1" x14ac:dyDescent="0.2"/>
    <row r="42" s="1" customFormat="1" x14ac:dyDescent="0.2"/>
    <row r="43" s="1" customFormat="1" x14ac:dyDescent="0.2"/>
    <row r="44" s="1" customFormat="1" x14ac:dyDescent="0.2"/>
    <row r="45" s="1" customFormat="1" x14ac:dyDescent="0.2"/>
    <row r="46" s="1" customFormat="1" x14ac:dyDescent="0.2"/>
    <row r="47" s="1" customFormat="1" x14ac:dyDescent="0.2"/>
    <row r="48" s="1" customFormat="1" x14ac:dyDescent="0.2"/>
    <row r="49" spans="2:8" x14ac:dyDescent="0.2">
      <c r="B49" s="1"/>
      <c r="C49" s="1"/>
      <c r="D49" s="1"/>
      <c r="E49" s="1"/>
      <c r="F49" s="1"/>
      <c r="G49" s="1"/>
      <c r="H49" s="1"/>
    </row>
    <row r="50" spans="2:8" x14ac:dyDescent="0.2">
      <c r="B50" s="1"/>
      <c r="C50" s="1"/>
      <c r="D50" s="1"/>
      <c r="E50" s="1"/>
      <c r="F50" s="1"/>
      <c r="G50" s="1"/>
      <c r="H50" s="1"/>
    </row>
    <row r="51" spans="2:8" x14ac:dyDescent="0.2">
      <c r="B51" s="1"/>
      <c r="C51" s="1"/>
      <c r="D51" s="1"/>
      <c r="E51" s="1"/>
      <c r="F51" s="1"/>
      <c r="G51" s="1"/>
      <c r="H51" s="1"/>
    </row>
    <row r="52" spans="2:8" x14ac:dyDescent="0.2">
      <c r="B52" s="1"/>
      <c r="C52" s="1"/>
      <c r="D52" s="1"/>
      <c r="E52" s="1"/>
      <c r="F52" s="1"/>
      <c r="G52" s="1"/>
      <c r="H52" s="1"/>
    </row>
    <row r="53" spans="2:8" x14ac:dyDescent="0.2">
      <c r="B53" s="1"/>
      <c r="C53" s="1"/>
      <c r="D53" s="1"/>
      <c r="E53" s="1"/>
      <c r="F53" s="1"/>
      <c r="G53" s="1"/>
      <c r="H53" s="1"/>
    </row>
    <row r="54" spans="2:8" x14ac:dyDescent="0.2">
      <c r="B54" s="1"/>
      <c r="C54" s="1"/>
      <c r="D54" s="1"/>
      <c r="E54" s="1"/>
      <c r="F54" s="1"/>
      <c r="G54" s="1"/>
      <c r="H54" s="1"/>
    </row>
    <row r="55" spans="2:8" x14ac:dyDescent="0.2">
      <c r="B55" s="1"/>
      <c r="C55" s="1"/>
      <c r="D55" s="1"/>
      <c r="E55" s="1"/>
      <c r="F55" s="1"/>
      <c r="G55" s="1"/>
      <c r="H55" s="1"/>
    </row>
    <row r="56" spans="2:8" x14ac:dyDescent="0.2">
      <c r="B56" s="1"/>
      <c r="C56" s="1"/>
      <c r="D56" s="1"/>
      <c r="E56" s="1"/>
      <c r="F56" s="1"/>
      <c r="G56" s="1"/>
      <c r="H56" s="1"/>
    </row>
    <row r="57" spans="2:8" x14ac:dyDescent="0.2">
      <c r="B57" s="1"/>
      <c r="C57" s="1"/>
      <c r="D57" s="1"/>
      <c r="E57" s="1"/>
      <c r="F57" s="1"/>
      <c r="G57" s="1"/>
      <c r="H57" s="1"/>
    </row>
    <row r="58" spans="2:8" x14ac:dyDescent="0.2">
      <c r="B58" s="1"/>
      <c r="C58" s="1"/>
      <c r="D58" s="1"/>
      <c r="E58" s="1"/>
      <c r="F58" s="1"/>
      <c r="G58" s="1"/>
      <c r="H58" s="1"/>
    </row>
    <row r="59" spans="2:8" x14ac:dyDescent="0.2">
      <c r="B59" s="1"/>
      <c r="C59" s="1"/>
      <c r="D59" s="1"/>
      <c r="E59" s="1"/>
      <c r="F59" s="1"/>
      <c r="G59" s="1"/>
      <c r="H59" s="1"/>
    </row>
    <row r="60" spans="2:8" x14ac:dyDescent="0.2">
      <c r="B60" s="1"/>
      <c r="C60" s="1"/>
      <c r="D60" s="1"/>
      <c r="E60" s="1"/>
      <c r="F60" s="1"/>
      <c r="G60" s="1"/>
      <c r="H60" s="1"/>
    </row>
    <row r="61" spans="2:8" x14ac:dyDescent="0.2">
      <c r="B61" s="1"/>
      <c r="C61" s="1"/>
      <c r="D61" s="1"/>
      <c r="E61" s="1"/>
      <c r="F61" s="1"/>
      <c r="G61" s="1"/>
      <c r="H61" s="1"/>
    </row>
    <row r="62" spans="2:8" x14ac:dyDescent="0.2"/>
    <row r="63" spans="2:8" x14ac:dyDescent="0.2"/>
    <row r="64" spans="2:8" x14ac:dyDescent="0.2"/>
    <row r="65" x14ac:dyDescent="0.2"/>
    <row r="66" x14ac:dyDescent="0.2"/>
    <row r="67" x14ac:dyDescent="0.2"/>
    <row r="68" x14ac:dyDescent="0.2"/>
  </sheetData>
  <mergeCells count="27">
    <mergeCell ref="A1:L1"/>
    <mergeCell ref="A2:A3"/>
    <mergeCell ref="B2:H3"/>
    <mergeCell ref="I2:K2"/>
    <mergeCell ref="L2:L3"/>
    <mergeCell ref="B15:H15"/>
    <mergeCell ref="B4:H4"/>
    <mergeCell ref="B5:H5"/>
    <mergeCell ref="B6:H6"/>
    <mergeCell ref="B7:H7"/>
    <mergeCell ref="B8:H8"/>
    <mergeCell ref="B9:H9"/>
    <mergeCell ref="B10:H10"/>
    <mergeCell ref="B11:H11"/>
    <mergeCell ref="B12:H12"/>
    <mergeCell ref="B13:H13"/>
    <mergeCell ref="B14:H14"/>
    <mergeCell ref="B22:H22"/>
    <mergeCell ref="K22:L22"/>
    <mergeCell ref="D23:F23"/>
    <mergeCell ref="B24:H24"/>
    <mergeCell ref="B16:H16"/>
    <mergeCell ref="B17:H17"/>
    <mergeCell ref="B18:H18"/>
    <mergeCell ref="B19:H19"/>
    <mergeCell ref="B20:H20"/>
    <mergeCell ref="B21:H21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68"/>
  <sheetViews>
    <sheetView workbookViewId="0">
      <selection activeCell="V10" sqref="V10"/>
    </sheetView>
  </sheetViews>
  <sheetFormatPr defaultColWidth="0" defaultRowHeight="12.75" zeroHeight="1" x14ac:dyDescent="0.2"/>
  <cols>
    <col min="1" max="1" width="4.28515625" style="1" bestFit="1" customWidth="1"/>
    <col min="2" max="2" width="13.85546875" style="4" customWidth="1"/>
    <col min="3" max="3" width="2.7109375" style="4" customWidth="1"/>
    <col min="4" max="4" width="7.7109375" style="4" customWidth="1"/>
    <col min="5" max="5" width="2.7109375" style="4" customWidth="1"/>
    <col min="6" max="6" width="7.28515625" style="4" customWidth="1"/>
    <col min="7" max="7" width="2.7109375" style="4" customWidth="1"/>
    <col min="8" max="8" width="51.28515625" style="4" customWidth="1"/>
    <col min="9" max="9" width="11" style="1" customWidth="1"/>
    <col min="10" max="10" width="7.5703125" style="1" customWidth="1"/>
    <col min="11" max="11" width="9.42578125" style="1" customWidth="1"/>
    <col min="12" max="12" width="8.5703125" style="1" customWidth="1"/>
    <col min="13" max="13" width="10.140625" style="1" customWidth="1"/>
    <col min="14" max="16381" width="9.140625" style="1" customWidth="1"/>
    <col min="16382" max="16382" width="3.28515625" style="1" customWidth="1"/>
    <col min="16383" max="16383" width="8.85546875" style="1" customWidth="1"/>
    <col min="16384" max="16384" width="8.42578125" style="1" customWidth="1"/>
  </cols>
  <sheetData>
    <row r="1" spans="1:13" ht="40.9" customHeight="1" x14ac:dyDescent="0.2">
      <c r="A1" s="47" t="str">
        <f>CONCATENATE(lista!B19,lista!B2,lista!B20)</f>
        <v>Struktura wydatków województwa dolnośląskiego na rehabilitację zawodową i społeczną osób niepełnosprawnych ze środków PFRON w 2025 roku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3" ht="15.95" customHeight="1" x14ac:dyDescent="0.2">
      <c r="A2" s="48" t="s">
        <v>5</v>
      </c>
      <c r="B2" s="50" t="s">
        <v>0</v>
      </c>
      <c r="C2" s="49"/>
      <c r="D2" s="49"/>
      <c r="E2" s="49"/>
      <c r="F2" s="49"/>
      <c r="G2" s="49"/>
      <c r="H2" s="49"/>
      <c r="I2" s="48" t="s">
        <v>58</v>
      </c>
      <c r="J2" s="48"/>
      <c r="K2" s="48"/>
      <c r="L2" s="50" t="s">
        <v>59</v>
      </c>
    </row>
    <row r="3" spans="1:13" s="2" customFormat="1" ht="33" customHeight="1" x14ac:dyDescent="0.2">
      <c r="A3" s="49"/>
      <c r="B3" s="49"/>
      <c r="C3" s="49"/>
      <c r="D3" s="49"/>
      <c r="E3" s="49"/>
      <c r="F3" s="49"/>
      <c r="G3" s="49"/>
      <c r="H3" s="49"/>
      <c r="I3" s="11" t="s">
        <v>56</v>
      </c>
      <c r="J3" s="11" t="s">
        <v>1</v>
      </c>
      <c r="K3" s="10" t="s">
        <v>4</v>
      </c>
      <c r="L3" s="50"/>
    </row>
    <row r="4" spans="1:13" s="2" customFormat="1" ht="15" customHeight="1" x14ac:dyDescent="0.2">
      <c r="A4" s="9">
        <f t="shared" ref="A4:A6" si="0">A3+1</f>
        <v>1</v>
      </c>
      <c r="B4" s="46" t="s">
        <v>23</v>
      </c>
      <c r="C4" s="46"/>
      <c r="D4" s="46"/>
      <c r="E4" s="46"/>
      <c r="F4" s="46"/>
      <c r="G4" s="46"/>
      <c r="H4" s="46"/>
      <c r="I4" s="12">
        <v>5335890.91</v>
      </c>
      <c r="J4" s="13">
        <v>4</v>
      </c>
      <c r="K4" s="14">
        <f>I4/I21*100</f>
        <v>60.043376037094419</v>
      </c>
      <c r="L4" s="14">
        <f>Polska!K5</f>
        <v>69.941325917816528</v>
      </c>
    </row>
    <row r="5" spans="1:13" s="2" customFormat="1" ht="30" customHeight="1" x14ac:dyDescent="0.2">
      <c r="A5" s="9">
        <f t="shared" si="0"/>
        <v>2</v>
      </c>
      <c r="B5" s="46" t="s">
        <v>69</v>
      </c>
      <c r="C5" s="46"/>
      <c r="D5" s="46"/>
      <c r="E5" s="46"/>
      <c r="F5" s="46"/>
      <c r="G5" s="46"/>
      <c r="H5" s="46"/>
      <c r="I5" s="12">
        <v>2363150.94</v>
      </c>
      <c r="J5" s="15">
        <v>13</v>
      </c>
      <c r="K5" s="14">
        <f>I5/I21*100</f>
        <v>26.591915561263441</v>
      </c>
      <c r="L5" s="14">
        <f>Polska!K6</f>
        <v>20.731095001365304</v>
      </c>
    </row>
    <row r="6" spans="1:13" s="2" customFormat="1" ht="15" customHeight="1" x14ac:dyDescent="0.2">
      <c r="A6" s="9">
        <f t="shared" si="0"/>
        <v>3</v>
      </c>
      <c r="B6" s="46" t="s">
        <v>22</v>
      </c>
      <c r="C6" s="46"/>
      <c r="D6" s="46"/>
      <c r="E6" s="46"/>
      <c r="F6" s="46"/>
      <c r="G6" s="46"/>
      <c r="H6" s="46"/>
      <c r="I6" s="12">
        <f>SUM(I7:I20)</f>
        <v>1187685.1499999999</v>
      </c>
      <c r="J6" s="16">
        <f>SUM(J7:J20)</f>
        <v>65</v>
      </c>
      <c r="K6" s="14">
        <f>I6/I21*100</f>
        <v>13.364708401642133</v>
      </c>
      <c r="L6" s="14">
        <f>Polska!K7</f>
        <v>9.3275790808181682</v>
      </c>
    </row>
    <row r="7" spans="1:13" ht="15" customHeight="1" x14ac:dyDescent="0.2">
      <c r="A7" s="17" t="s">
        <v>7</v>
      </c>
      <c r="B7" s="44" t="s">
        <v>21</v>
      </c>
      <c r="C7" s="44"/>
      <c r="D7" s="44"/>
      <c r="E7" s="44"/>
      <c r="F7" s="44"/>
      <c r="G7" s="44"/>
      <c r="H7" s="44"/>
      <c r="I7" s="31">
        <v>50855</v>
      </c>
      <c r="J7" s="32">
        <v>3</v>
      </c>
      <c r="K7" s="19">
        <f>I7/I6*100</f>
        <v>4.2818587064088494</v>
      </c>
      <c r="L7" s="19">
        <f>Polska!K8</f>
        <v>10.196076575454525</v>
      </c>
      <c r="M7" s="5"/>
    </row>
    <row r="8" spans="1:13" s="3" customFormat="1" ht="30" customHeight="1" x14ac:dyDescent="0.2">
      <c r="A8" s="17" t="s">
        <v>8</v>
      </c>
      <c r="B8" s="44" t="s">
        <v>25</v>
      </c>
      <c r="C8" s="44"/>
      <c r="D8" s="44"/>
      <c r="E8" s="44"/>
      <c r="F8" s="44"/>
      <c r="G8" s="44"/>
      <c r="H8" s="44"/>
      <c r="I8" s="31">
        <v>236483.75</v>
      </c>
      <c r="J8" s="32">
        <v>14</v>
      </c>
      <c r="K8" s="19">
        <f>I8/I6*100</f>
        <v>19.911316563990045</v>
      </c>
      <c r="L8" s="19">
        <f>Polska!K9</f>
        <v>12.445535055922443</v>
      </c>
      <c r="M8" s="6"/>
    </row>
    <row r="9" spans="1:13" s="3" customFormat="1" ht="30" customHeight="1" x14ac:dyDescent="0.2">
      <c r="A9" s="17" t="s">
        <v>9</v>
      </c>
      <c r="B9" s="44" t="s">
        <v>26</v>
      </c>
      <c r="C9" s="44"/>
      <c r="D9" s="44"/>
      <c r="E9" s="44"/>
      <c r="F9" s="44"/>
      <c r="G9" s="44"/>
      <c r="H9" s="44"/>
      <c r="I9" s="31">
        <v>152550</v>
      </c>
      <c r="J9" s="32">
        <v>10</v>
      </c>
      <c r="K9" s="19">
        <f>I9/I6*100</f>
        <v>12.84431315824737</v>
      </c>
      <c r="L9" s="19">
        <f>Polska!K10</f>
        <v>8.8298096053529012</v>
      </c>
      <c r="M9" s="6"/>
    </row>
    <row r="10" spans="1:13" s="3" customFormat="1" ht="30" customHeight="1" x14ac:dyDescent="0.2">
      <c r="A10" s="17" t="s">
        <v>10</v>
      </c>
      <c r="B10" s="44" t="s">
        <v>27</v>
      </c>
      <c r="C10" s="44"/>
      <c r="D10" s="44"/>
      <c r="E10" s="44"/>
      <c r="F10" s="44"/>
      <c r="G10" s="44"/>
      <c r="H10" s="44"/>
      <c r="I10" s="31">
        <v>67700</v>
      </c>
      <c r="J10" s="32">
        <v>3</v>
      </c>
      <c r="K10" s="19">
        <f>I10/I6*100</f>
        <v>5.7001638860265285</v>
      </c>
      <c r="L10" s="19">
        <f>Polska!K11</f>
        <v>2.7281724995716563</v>
      </c>
      <c r="M10" s="6"/>
    </row>
    <row r="11" spans="1:13" s="3" customFormat="1" ht="15" customHeight="1" x14ac:dyDescent="0.2">
      <c r="A11" s="17" t="s">
        <v>11</v>
      </c>
      <c r="B11" s="44" t="s">
        <v>55</v>
      </c>
      <c r="C11" s="44"/>
      <c r="D11" s="44"/>
      <c r="E11" s="44"/>
      <c r="F11" s="44"/>
      <c r="G11" s="44"/>
      <c r="H11" s="44"/>
      <c r="I11" s="31">
        <v>317766.40000000002</v>
      </c>
      <c r="J11" s="32">
        <v>16</v>
      </c>
      <c r="K11" s="19">
        <f>I11/I6*100</f>
        <v>26.755104246272683</v>
      </c>
      <c r="L11" s="19">
        <f>Polska!K12</f>
        <v>19.962070267272299</v>
      </c>
      <c r="M11" s="6"/>
    </row>
    <row r="12" spans="1:13" ht="30" customHeight="1" x14ac:dyDescent="0.2">
      <c r="A12" s="17" t="s">
        <v>12</v>
      </c>
      <c r="B12" s="44" t="s">
        <v>28</v>
      </c>
      <c r="C12" s="44"/>
      <c r="D12" s="44"/>
      <c r="E12" s="44"/>
      <c r="F12" s="44"/>
      <c r="G12" s="44"/>
      <c r="H12" s="44"/>
      <c r="I12" s="31">
        <v>0</v>
      </c>
      <c r="J12" s="32">
        <v>0</v>
      </c>
      <c r="K12" s="19">
        <f>I12/I6*100</f>
        <v>0</v>
      </c>
      <c r="L12" s="19">
        <f>Polska!K13</f>
        <v>1.6153756055941664</v>
      </c>
      <c r="M12" s="5"/>
    </row>
    <row r="13" spans="1:13" ht="15" customHeight="1" x14ac:dyDescent="0.2">
      <c r="A13" s="17" t="s">
        <v>13</v>
      </c>
      <c r="B13" s="44" t="s">
        <v>29</v>
      </c>
      <c r="C13" s="44"/>
      <c r="D13" s="44"/>
      <c r="E13" s="44"/>
      <c r="F13" s="44"/>
      <c r="G13" s="44"/>
      <c r="H13" s="44"/>
      <c r="I13" s="31">
        <v>0</v>
      </c>
      <c r="J13" s="32">
        <v>0</v>
      </c>
      <c r="K13" s="19">
        <f>I13/I6*100</f>
        <v>0</v>
      </c>
      <c r="L13" s="19">
        <f>Polska!K14</f>
        <v>0</v>
      </c>
      <c r="M13" s="5"/>
    </row>
    <row r="14" spans="1:13" ht="15" customHeight="1" x14ac:dyDescent="0.2">
      <c r="A14" s="17" t="s">
        <v>14</v>
      </c>
      <c r="B14" s="44" t="s">
        <v>30</v>
      </c>
      <c r="C14" s="44"/>
      <c r="D14" s="44"/>
      <c r="E14" s="44"/>
      <c r="F14" s="44"/>
      <c r="G14" s="44"/>
      <c r="H14" s="44"/>
      <c r="I14" s="31">
        <v>0</v>
      </c>
      <c r="J14" s="32">
        <v>0</v>
      </c>
      <c r="K14" s="19">
        <f>I14/I6*100</f>
        <v>0</v>
      </c>
      <c r="L14" s="19">
        <f>Polska!K15</f>
        <v>0</v>
      </c>
      <c r="M14" s="5"/>
    </row>
    <row r="15" spans="1:13" ht="30" customHeight="1" x14ac:dyDescent="0.2">
      <c r="A15" s="17" t="s">
        <v>15</v>
      </c>
      <c r="B15" s="44" t="s">
        <v>31</v>
      </c>
      <c r="C15" s="44"/>
      <c r="D15" s="44"/>
      <c r="E15" s="44"/>
      <c r="F15" s="44"/>
      <c r="G15" s="44"/>
      <c r="H15" s="44"/>
      <c r="I15" s="31">
        <v>0</v>
      </c>
      <c r="J15" s="32">
        <v>0</v>
      </c>
      <c r="K15" s="19">
        <f>I15/I6*100</f>
        <v>0</v>
      </c>
      <c r="L15" s="19">
        <f>Polska!K16</f>
        <v>0.28478355270609873</v>
      </c>
      <c r="M15" s="5"/>
    </row>
    <row r="16" spans="1:13" ht="30" customHeight="1" x14ac:dyDescent="0.2">
      <c r="A16" s="17" t="s">
        <v>16</v>
      </c>
      <c r="B16" s="44" t="s">
        <v>32</v>
      </c>
      <c r="C16" s="44"/>
      <c r="D16" s="44"/>
      <c r="E16" s="44"/>
      <c r="F16" s="44"/>
      <c r="G16" s="44"/>
      <c r="H16" s="44"/>
      <c r="I16" s="31">
        <v>204900</v>
      </c>
      <c r="J16" s="32">
        <v>10</v>
      </c>
      <c r="K16" s="19">
        <f>I16/I6*100</f>
        <v>17.252046975581028</v>
      </c>
      <c r="L16" s="19">
        <f>Polska!K17</f>
        <v>26.653371958088684</v>
      </c>
      <c r="M16" s="5"/>
    </row>
    <row r="17" spans="1:13" ht="30" customHeight="1" x14ac:dyDescent="0.2">
      <c r="A17" s="17" t="s">
        <v>17</v>
      </c>
      <c r="B17" s="44" t="s">
        <v>33</v>
      </c>
      <c r="C17" s="44"/>
      <c r="D17" s="44"/>
      <c r="E17" s="44"/>
      <c r="F17" s="44"/>
      <c r="G17" s="44"/>
      <c r="H17" s="44"/>
      <c r="I17" s="31">
        <v>73700</v>
      </c>
      <c r="J17" s="32">
        <v>4</v>
      </c>
      <c r="K17" s="19">
        <f>I17/I6*100</f>
        <v>6.2053482776980085</v>
      </c>
      <c r="L17" s="19">
        <f>Polska!K18</f>
        <v>3.7059107838676586</v>
      </c>
      <c r="M17" s="5"/>
    </row>
    <row r="18" spans="1:13" ht="30" customHeight="1" x14ac:dyDescent="0.2">
      <c r="A18" s="17" t="s">
        <v>18</v>
      </c>
      <c r="B18" s="45" t="s">
        <v>34</v>
      </c>
      <c r="C18" s="45"/>
      <c r="D18" s="45"/>
      <c r="E18" s="45"/>
      <c r="F18" s="45"/>
      <c r="G18" s="45"/>
      <c r="H18" s="45"/>
      <c r="I18" s="31">
        <v>14430</v>
      </c>
      <c r="J18" s="32">
        <v>1</v>
      </c>
      <c r="K18" s="19">
        <f>I18/I6*100</f>
        <v>1.2149684619699084</v>
      </c>
      <c r="L18" s="19">
        <f>Polska!K19</f>
        <v>2.1221934187561962</v>
      </c>
      <c r="M18" s="5"/>
    </row>
    <row r="19" spans="1:13" ht="30" customHeight="1" x14ac:dyDescent="0.2">
      <c r="A19" s="17" t="s">
        <v>19</v>
      </c>
      <c r="B19" s="44" t="s">
        <v>35</v>
      </c>
      <c r="C19" s="44"/>
      <c r="D19" s="44"/>
      <c r="E19" s="44"/>
      <c r="F19" s="44"/>
      <c r="G19" s="44"/>
      <c r="H19" s="44"/>
      <c r="I19" s="31">
        <v>69300</v>
      </c>
      <c r="J19" s="32">
        <v>4</v>
      </c>
      <c r="K19" s="19">
        <f>I19/I6*100</f>
        <v>5.8348797238055896</v>
      </c>
      <c r="L19" s="19">
        <f>Polska!K20</f>
        <v>2.9452830468673685</v>
      </c>
      <c r="M19" s="5"/>
    </row>
    <row r="20" spans="1:13" ht="30" customHeight="1" x14ac:dyDescent="0.2">
      <c r="A20" s="17" t="s">
        <v>20</v>
      </c>
      <c r="B20" s="44" t="s">
        <v>36</v>
      </c>
      <c r="C20" s="44"/>
      <c r="D20" s="44"/>
      <c r="E20" s="44"/>
      <c r="F20" s="44"/>
      <c r="G20" s="44"/>
      <c r="H20" s="44"/>
      <c r="I20" s="31">
        <v>0</v>
      </c>
      <c r="J20" s="32">
        <v>0</v>
      </c>
      <c r="K20" s="19">
        <f>I20/I6*100</f>
        <v>0</v>
      </c>
      <c r="L20" s="19">
        <f>Polska!K21</f>
        <v>8.5114176305460152</v>
      </c>
      <c r="M20" s="5"/>
    </row>
    <row r="21" spans="1:13" s="3" customFormat="1" ht="15" customHeight="1" x14ac:dyDescent="0.2">
      <c r="A21" s="9">
        <v>4</v>
      </c>
      <c r="B21" s="46" t="s">
        <v>3</v>
      </c>
      <c r="C21" s="46"/>
      <c r="D21" s="46"/>
      <c r="E21" s="46"/>
      <c r="F21" s="46"/>
      <c r="G21" s="46"/>
      <c r="H21" s="46"/>
      <c r="I21" s="12">
        <f>I4+I5+I6</f>
        <v>8886727</v>
      </c>
      <c r="J21" s="20" t="s">
        <v>2</v>
      </c>
      <c r="K21" s="21">
        <f>I21/I$21*100</f>
        <v>100</v>
      </c>
      <c r="L21" s="22" t="s">
        <v>2</v>
      </c>
    </row>
    <row r="22" spans="1:13" ht="15" customHeight="1" x14ac:dyDescent="0.2">
      <c r="A22" s="23">
        <v>5</v>
      </c>
      <c r="B22" s="37" t="s">
        <v>37</v>
      </c>
      <c r="C22" s="38"/>
      <c r="D22" s="38"/>
      <c r="E22" s="38"/>
      <c r="F22" s="38"/>
      <c r="G22" s="38"/>
      <c r="H22" s="39"/>
      <c r="I22" s="24">
        <v>8886727</v>
      </c>
      <c r="J22" s="25" t="s">
        <v>6</v>
      </c>
      <c r="K22" s="40">
        <f>I21/I22*100</f>
        <v>100</v>
      </c>
      <c r="L22" s="41"/>
    </row>
    <row r="23" spans="1:13" ht="65.45" customHeight="1" x14ac:dyDescent="0.2">
      <c r="A23" s="28"/>
      <c r="B23" s="26" t="s">
        <v>65</v>
      </c>
      <c r="C23" s="29"/>
      <c r="D23" s="42" t="s">
        <v>60</v>
      </c>
      <c r="E23" s="43"/>
      <c r="F23" s="43"/>
      <c r="G23" s="30"/>
      <c r="H23" s="26" t="s">
        <v>61</v>
      </c>
      <c r="I23" s="27"/>
      <c r="J23" s="27"/>
      <c r="K23" s="27"/>
      <c r="L23" s="27"/>
    </row>
    <row r="24" spans="1:13" ht="15.75" x14ac:dyDescent="0.2">
      <c r="A24" s="27"/>
      <c r="B24" s="43" t="s">
        <v>38</v>
      </c>
      <c r="C24" s="43"/>
      <c r="D24" s="43"/>
      <c r="E24" s="43"/>
      <c r="F24" s="43"/>
      <c r="G24" s="43"/>
      <c r="H24" s="43"/>
      <c r="I24" s="27"/>
      <c r="J24" s="27"/>
      <c r="K24" s="27"/>
      <c r="L24" s="27"/>
    </row>
    <row r="25" spans="1:13" ht="15.75" x14ac:dyDescent="0.2">
      <c r="A25" s="27"/>
      <c r="B25" s="27" t="s">
        <v>68</v>
      </c>
      <c r="C25" s="26"/>
      <c r="D25" s="26"/>
      <c r="E25" s="26"/>
      <c r="F25" s="26"/>
      <c r="G25" s="26"/>
      <c r="H25" s="26"/>
      <c r="I25" s="27"/>
      <c r="J25" s="27"/>
      <c r="K25" s="27"/>
      <c r="L25" s="27"/>
    </row>
    <row r="26" spans="1:13" x14ac:dyDescent="0.2">
      <c r="B26" s="1"/>
      <c r="C26" s="1"/>
      <c r="D26" s="1"/>
      <c r="E26" s="1"/>
      <c r="F26" s="1"/>
      <c r="G26" s="1"/>
      <c r="H26" s="1"/>
    </row>
    <row r="27" spans="1:13" x14ac:dyDescent="0.2">
      <c r="B27" s="1"/>
      <c r="C27" s="1"/>
      <c r="D27" s="1"/>
      <c r="E27" s="1"/>
      <c r="F27" s="1"/>
      <c r="G27" s="1"/>
      <c r="H27" s="1"/>
    </row>
    <row r="28" spans="1:13" x14ac:dyDescent="0.2">
      <c r="B28" s="1"/>
      <c r="C28" s="1"/>
      <c r="D28" s="1"/>
      <c r="E28" s="1"/>
      <c r="F28" s="1"/>
      <c r="G28" s="1"/>
      <c r="H28" s="1"/>
    </row>
    <row r="29" spans="1:13" x14ac:dyDescent="0.2">
      <c r="B29" s="1"/>
      <c r="C29" s="1"/>
      <c r="D29" s="1"/>
      <c r="E29" s="1"/>
      <c r="F29" s="1"/>
      <c r="G29" s="1"/>
      <c r="H29" s="1"/>
    </row>
    <row r="30" spans="1:13" x14ac:dyDescent="0.2">
      <c r="B30" s="1"/>
      <c r="C30" s="1"/>
      <c r="D30" s="1"/>
      <c r="E30" s="1"/>
      <c r="F30" s="1"/>
      <c r="G30" s="1"/>
      <c r="H30" s="1"/>
    </row>
    <row r="31" spans="1:13" x14ac:dyDescent="0.2">
      <c r="B31" s="1"/>
      <c r="C31" s="1"/>
      <c r="D31" s="1"/>
      <c r="E31" s="1"/>
      <c r="F31" s="1"/>
      <c r="G31" s="1"/>
      <c r="H31" s="1"/>
    </row>
    <row r="32" spans="1:13" x14ac:dyDescent="0.2">
      <c r="B32" s="1"/>
      <c r="C32" s="1"/>
      <c r="D32" s="1"/>
      <c r="E32" s="1"/>
      <c r="F32" s="1"/>
      <c r="G32" s="1"/>
      <c r="H32" s="1"/>
    </row>
    <row r="33" s="1" customFormat="1" x14ac:dyDescent="0.2"/>
    <row r="34" s="1" customFormat="1" x14ac:dyDescent="0.2"/>
    <row r="35" s="1" customFormat="1" x14ac:dyDescent="0.2"/>
    <row r="36" s="1" customFormat="1" x14ac:dyDescent="0.2"/>
    <row r="37" s="1" customFormat="1" x14ac:dyDescent="0.2"/>
    <row r="38" s="1" customFormat="1" x14ac:dyDescent="0.2"/>
    <row r="39" s="1" customFormat="1" x14ac:dyDescent="0.2"/>
    <row r="40" s="1" customFormat="1" x14ac:dyDescent="0.2"/>
    <row r="41" s="1" customFormat="1" x14ac:dyDescent="0.2"/>
    <row r="42" s="1" customFormat="1" x14ac:dyDescent="0.2"/>
    <row r="43" s="1" customFormat="1" x14ac:dyDescent="0.2"/>
    <row r="44" s="1" customFormat="1" x14ac:dyDescent="0.2"/>
    <row r="45" s="1" customFormat="1" x14ac:dyDescent="0.2"/>
    <row r="46" s="1" customFormat="1" x14ac:dyDescent="0.2"/>
    <row r="47" s="1" customFormat="1" x14ac:dyDescent="0.2"/>
    <row r="48" s="1" customFormat="1" x14ac:dyDescent="0.2"/>
    <row r="49" spans="2:8" x14ac:dyDescent="0.2">
      <c r="B49" s="1"/>
      <c r="C49" s="1"/>
      <c r="D49" s="1"/>
      <c r="E49" s="1"/>
      <c r="F49" s="1"/>
      <c r="G49" s="1"/>
      <c r="H49" s="1"/>
    </row>
    <row r="50" spans="2:8" x14ac:dyDescent="0.2">
      <c r="B50" s="1"/>
      <c r="C50" s="1"/>
      <c r="D50" s="1"/>
      <c r="E50" s="1"/>
      <c r="F50" s="1"/>
      <c r="G50" s="1"/>
      <c r="H50" s="1"/>
    </row>
    <row r="51" spans="2:8" x14ac:dyDescent="0.2">
      <c r="B51" s="1"/>
      <c r="C51" s="1"/>
      <c r="D51" s="1"/>
      <c r="E51" s="1"/>
      <c r="F51" s="1"/>
      <c r="G51" s="1"/>
      <c r="H51" s="1"/>
    </row>
    <row r="52" spans="2:8" x14ac:dyDescent="0.2">
      <c r="B52" s="1"/>
      <c r="C52" s="1"/>
      <c r="D52" s="1"/>
      <c r="E52" s="1"/>
      <c r="F52" s="1"/>
      <c r="G52" s="1"/>
      <c r="H52" s="1"/>
    </row>
    <row r="53" spans="2:8" x14ac:dyDescent="0.2">
      <c r="B53" s="1"/>
      <c r="C53" s="1"/>
      <c r="D53" s="1"/>
      <c r="E53" s="1"/>
      <c r="F53" s="1"/>
      <c r="G53" s="1"/>
      <c r="H53" s="1"/>
    </row>
    <row r="54" spans="2:8" x14ac:dyDescent="0.2">
      <c r="B54" s="1"/>
      <c r="C54" s="1"/>
      <c r="D54" s="1"/>
      <c r="E54" s="1"/>
      <c r="F54" s="1"/>
      <c r="G54" s="1"/>
      <c r="H54" s="1"/>
    </row>
    <row r="55" spans="2:8" x14ac:dyDescent="0.2">
      <c r="B55" s="1"/>
      <c r="C55" s="1"/>
      <c r="D55" s="1"/>
      <c r="E55" s="1"/>
      <c r="F55" s="1"/>
      <c r="G55" s="1"/>
      <c r="H55" s="1"/>
    </row>
    <row r="56" spans="2:8" x14ac:dyDescent="0.2">
      <c r="B56" s="1"/>
      <c r="C56" s="1"/>
      <c r="D56" s="1"/>
      <c r="E56" s="1"/>
      <c r="F56" s="1"/>
      <c r="G56" s="1"/>
      <c r="H56" s="1"/>
    </row>
    <row r="57" spans="2:8" x14ac:dyDescent="0.2">
      <c r="B57" s="1"/>
      <c r="C57" s="1"/>
      <c r="D57" s="1"/>
      <c r="E57" s="1"/>
      <c r="F57" s="1"/>
      <c r="G57" s="1"/>
      <c r="H57" s="1"/>
    </row>
    <row r="58" spans="2:8" x14ac:dyDescent="0.2">
      <c r="B58" s="1"/>
      <c r="C58" s="1"/>
      <c r="D58" s="1"/>
      <c r="E58" s="1"/>
      <c r="F58" s="1"/>
      <c r="G58" s="1"/>
      <c r="H58" s="1"/>
    </row>
    <row r="59" spans="2:8" x14ac:dyDescent="0.2">
      <c r="B59" s="1"/>
      <c r="C59" s="1"/>
      <c r="D59" s="1"/>
      <c r="E59" s="1"/>
      <c r="F59" s="1"/>
      <c r="G59" s="1"/>
      <c r="H59" s="1"/>
    </row>
    <row r="60" spans="2:8" x14ac:dyDescent="0.2">
      <c r="B60" s="1"/>
      <c r="C60" s="1"/>
      <c r="D60" s="1"/>
      <c r="E60" s="1"/>
      <c r="F60" s="1"/>
      <c r="G60" s="1"/>
      <c r="H60" s="1"/>
    </row>
    <row r="61" spans="2:8" x14ac:dyDescent="0.2">
      <c r="B61" s="1"/>
      <c r="C61" s="1"/>
      <c r="D61" s="1"/>
      <c r="E61" s="1"/>
      <c r="F61" s="1"/>
      <c r="G61" s="1"/>
      <c r="H61" s="1"/>
    </row>
    <row r="62" spans="2:8" x14ac:dyDescent="0.2"/>
    <row r="63" spans="2:8" x14ac:dyDescent="0.2"/>
    <row r="64" spans="2:8" x14ac:dyDescent="0.2"/>
    <row r="65" x14ac:dyDescent="0.2"/>
    <row r="66" x14ac:dyDescent="0.2"/>
    <row r="67" x14ac:dyDescent="0.2"/>
    <row r="68" x14ac:dyDescent="0.2"/>
  </sheetData>
  <mergeCells count="27">
    <mergeCell ref="A1:L1"/>
    <mergeCell ref="A2:A3"/>
    <mergeCell ref="B2:H3"/>
    <mergeCell ref="I2:K2"/>
    <mergeCell ref="L2:L3"/>
    <mergeCell ref="B15:H15"/>
    <mergeCell ref="B4:H4"/>
    <mergeCell ref="B5:H5"/>
    <mergeCell ref="B6:H6"/>
    <mergeCell ref="B7:H7"/>
    <mergeCell ref="B8:H8"/>
    <mergeCell ref="B9:H9"/>
    <mergeCell ref="B10:H10"/>
    <mergeCell ref="B11:H11"/>
    <mergeCell ref="B12:H12"/>
    <mergeCell ref="B13:H13"/>
    <mergeCell ref="B14:H14"/>
    <mergeCell ref="B22:H22"/>
    <mergeCell ref="K22:L22"/>
    <mergeCell ref="D23:F23"/>
    <mergeCell ref="B24:H24"/>
    <mergeCell ref="B16:H16"/>
    <mergeCell ref="B17:H17"/>
    <mergeCell ref="B18:H18"/>
    <mergeCell ref="B19:H19"/>
    <mergeCell ref="B20:H20"/>
    <mergeCell ref="B21:H21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68"/>
  <sheetViews>
    <sheetView workbookViewId="0">
      <selection activeCell="V10" sqref="V10"/>
    </sheetView>
  </sheetViews>
  <sheetFormatPr defaultColWidth="0" defaultRowHeight="12.75" zeroHeight="1" x14ac:dyDescent="0.2"/>
  <cols>
    <col min="1" max="1" width="4.28515625" style="1" bestFit="1" customWidth="1"/>
    <col min="2" max="2" width="13.85546875" style="4" customWidth="1"/>
    <col min="3" max="3" width="2.7109375" style="4" customWidth="1"/>
    <col min="4" max="4" width="7.7109375" style="4" customWidth="1"/>
    <col min="5" max="5" width="2.7109375" style="4" customWidth="1"/>
    <col min="6" max="6" width="7.28515625" style="4" customWidth="1"/>
    <col min="7" max="7" width="2.7109375" style="4" customWidth="1"/>
    <col min="8" max="8" width="51.28515625" style="4" customWidth="1"/>
    <col min="9" max="9" width="11" style="1" customWidth="1"/>
    <col min="10" max="10" width="7.5703125" style="1" customWidth="1"/>
    <col min="11" max="11" width="9.42578125" style="1" customWidth="1"/>
    <col min="12" max="12" width="8.5703125" style="1" customWidth="1"/>
    <col min="13" max="13" width="10.140625" style="1" customWidth="1"/>
    <col min="14" max="16381" width="9.140625" style="1" customWidth="1"/>
    <col min="16382" max="16382" width="3.28515625" style="1" customWidth="1"/>
    <col min="16383" max="16383" width="8.85546875" style="1" customWidth="1"/>
    <col min="16384" max="16384" width="8.42578125" style="1" customWidth="1"/>
  </cols>
  <sheetData>
    <row r="1" spans="1:13" ht="40.9" customHeight="1" x14ac:dyDescent="0.2">
      <c r="A1" s="47" t="str">
        <f>CONCATENATE(lista!B19,lista!B2,lista!B20)</f>
        <v>Struktura wydatków województwa dolnośląskiego na rehabilitację zawodową i społeczną osób niepełnosprawnych ze środków PFRON w 2025 roku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3" ht="15.95" customHeight="1" x14ac:dyDescent="0.2">
      <c r="A2" s="48" t="s">
        <v>5</v>
      </c>
      <c r="B2" s="50" t="s">
        <v>0</v>
      </c>
      <c r="C2" s="49"/>
      <c r="D2" s="49"/>
      <c r="E2" s="49"/>
      <c r="F2" s="49"/>
      <c r="G2" s="49"/>
      <c r="H2" s="49"/>
      <c r="I2" s="48" t="s">
        <v>58</v>
      </c>
      <c r="J2" s="48"/>
      <c r="K2" s="48"/>
      <c r="L2" s="50" t="s">
        <v>59</v>
      </c>
    </row>
    <row r="3" spans="1:13" s="2" customFormat="1" ht="33" customHeight="1" x14ac:dyDescent="0.2">
      <c r="A3" s="49"/>
      <c r="B3" s="49"/>
      <c r="C3" s="49"/>
      <c r="D3" s="49"/>
      <c r="E3" s="49"/>
      <c r="F3" s="49"/>
      <c r="G3" s="49"/>
      <c r="H3" s="49"/>
      <c r="I3" s="11" t="s">
        <v>56</v>
      </c>
      <c r="J3" s="11" t="s">
        <v>1</v>
      </c>
      <c r="K3" s="10" t="s">
        <v>4</v>
      </c>
      <c r="L3" s="50"/>
    </row>
    <row r="4" spans="1:13" s="2" customFormat="1" ht="15" customHeight="1" x14ac:dyDescent="0.2">
      <c r="A4" s="9">
        <f t="shared" ref="A4:A6" si="0">A3+1</f>
        <v>1</v>
      </c>
      <c r="B4" s="46" t="s">
        <v>23</v>
      </c>
      <c r="C4" s="46"/>
      <c r="D4" s="46"/>
      <c r="E4" s="46"/>
      <c r="F4" s="46"/>
      <c r="G4" s="46"/>
      <c r="H4" s="46"/>
      <c r="I4" s="12">
        <v>23807361.98</v>
      </c>
      <c r="J4" s="13">
        <v>8</v>
      </c>
      <c r="K4" s="14">
        <f>I4/I21*100</f>
        <v>73.015250403084252</v>
      </c>
      <c r="L4" s="14">
        <f>Polska!K5</f>
        <v>69.941325917816528</v>
      </c>
    </row>
    <row r="5" spans="1:13" s="2" customFormat="1" ht="30" customHeight="1" x14ac:dyDescent="0.2">
      <c r="A5" s="9">
        <f t="shared" si="0"/>
        <v>2</v>
      </c>
      <c r="B5" s="46" t="s">
        <v>69</v>
      </c>
      <c r="C5" s="46"/>
      <c r="D5" s="46"/>
      <c r="E5" s="46"/>
      <c r="F5" s="46"/>
      <c r="G5" s="46"/>
      <c r="H5" s="46"/>
      <c r="I5" s="12">
        <v>6519086.8799999999</v>
      </c>
      <c r="J5" s="15">
        <v>13</v>
      </c>
      <c r="K5" s="14">
        <f>I5/I21*100</f>
        <v>19.993511307238972</v>
      </c>
      <c r="L5" s="14">
        <f>Polska!K6</f>
        <v>20.731095001365304</v>
      </c>
    </row>
    <row r="6" spans="1:13" s="2" customFormat="1" ht="15" customHeight="1" x14ac:dyDescent="0.2">
      <c r="A6" s="9">
        <f t="shared" si="0"/>
        <v>3</v>
      </c>
      <c r="B6" s="46" t="s">
        <v>22</v>
      </c>
      <c r="C6" s="46"/>
      <c r="D6" s="46"/>
      <c r="E6" s="46"/>
      <c r="F6" s="46"/>
      <c r="G6" s="46"/>
      <c r="H6" s="46"/>
      <c r="I6" s="12">
        <f>SUM(I7:I20)</f>
        <v>2279564.06</v>
      </c>
      <c r="J6" s="16">
        <f>SUM(J7:J20)</f>
        <v>29</v>
      </c>
      <c r="K6" s="14">
        <f>I6/I21*100</f>
        <v>6.9912382896767866</v>
      </c>
      <c r="L6" s="14">
        <f>Polska!K7</f>
        <v>9.3275790808181682</v>
      </c>
    </row>
    <row r="7" spans="1:13" ht="15" customHeight="1" x14ac:dyDescent="0.2">
      <c r="A7" s="17" t="s">
        <v>7</v>
      </c>
      <c r="B7" s="44" t="s">
        <v>21</v>
      </c>
      <c r="C7" s="44"/>
      <c r="D7" s="44"/>
      <c r="E7" s="44"/>
      <c r="F7" s="44"/>
      <c r="G7" s="44"/>
      <c r="H7" s="44"/>
      <c r="I7" s="31">
        <v>0</v>
      </c>
      <c r="J7" s="32">
        <v>0</v>
      </c>
      <c r="K7" s="19">
        <f>I7/I6*100</f>
        <v>0</v>
      </c>
      <c r="L7" s="19">
        <f>Polska!K8</f>
        <v>10.196076575454525</v>
      </c>
      <c r="M7" s="5"/>
    </row>
    <row r="8" spans="1:13" s="3" customFormat="1" ht="30" customHeight="1" x14ac:dyDescent="0.2">
      <c r="A8" s="17" t="s">
        <v>8</v>
      </c>
      <c r="B8" s="44" t="s">
        <v>25</v>
      </c>
      <c r="C8" s="44"/>
      <c r="D8" s="44"/>
      <c r="E8" s="44"/>
      <c r="F8" s="44"/>
      <c r="G8" s="44"/>
      <c r="H8" s="44"/>
      <c r="I8" s="31">
        <v>0</v>
      </c>
      <c r="J8" s="32">
        <v>0</v>
      </c>
      <c r="K8" s="19">
        <f>I8/I6*100</f>
        <v>0</v>
      </c>
      <c r="L8" s="19">
        <f>Polska!K9</f>
        <v>12.445535055922443</v>
      </c>
      <c r="M8" s="6"/>
    </row>
    <row r="9" spans="1:13" s="3" customFormat="1" ht="30" customHeight="1" x14ac:dyDescent="0.2">
      <c r="A9" s="17" t="s">
        <v>9</v>
      </c>
      <c r="B9" s="44" t="s">
        <v>26</v>
      </c>
      <c r="C9" s="44"/>
      <c r="D9" s="44"/>
      <c r="E9" s="44"/>
      <c r="F9" s="44"/>
      <c r="G9" s="44"/>
      <c r="H9" s="44"/>
      <c r="I9" s="31">
        <v>261800</v>
      </c>
      <c r="J9" s="32">
        <v>4</v>
      </c>
      <c r="K9" s="19">
        <f>I9/I6*100</f>
        <v>11.484652025966755</v>
      </c>
      <c r="L9" s="19">
        <f>Polska!K10</f>
        <v>8.8298096053529012</v>
      </c>
      <c r="M9" s="6"/>
    </row>
    <row r="10" spans="1:13" s="3" customFormat="1" ht="30" customHeight="1" x14ac:dyDescent="0.2">
      <c r="A10" s="17" t="s">
        <v>10</v>
      </c>
      <c r="B10" s="44" t="s">
        <v>27</v>
      </c>
      <c r="C10" s="44"/>
      <c r="D10" s="44"/>
      <c r="E10" s="44"/>
      <c r="F10" s="44"/>
      <c r="G10" s="44"/>
      <c r="H10" s="44"/>
      <c r="I10" s="31">
        <v>154400</v>
      </c>
      <c r="J10" s="32">
        <v>1</v>
      </c>
      <c r="K10" s="19">
        <f>I10/I6*100</f>
        <v>6.7732248770407439</v>
      </c>
      <c r="L10" s="19">
        <f>Polska!K11</f>
        <v>2.7281724995716563</v>
      </c>
      <c r="M10" s="6"/>
    </row>
    <row r="11" spans="1:13" s="3" customFormat="1" ht="15" customHeight="1" x14ac:dyDescent="0.2">
      <c r="A11" s="17" t="s">
        <v>11</v>
      </c>
      <c r="B11" s="44" t="s">
        <v>55</v>
      </c>
      <c r="C11" s="44"/>
      <c r="D11" s="44"/>
      <c r="E11" s="44"/>
      <c r="F11" s="44"/>
      <c r="G11" s="44"/>
      <c r="H11" s="44"/>
      <c r="I11" s="31">
        <v>952512.06</v>
      </c>
      <c r="J11" s="32">
        <v>11</v>
      </c>
      <c r="K11" s="19">
        <f>I11/I6*100</f>
        <v>41.784834070423102</v>
      </c>
      <c r="L11" s="19">
        <f>Polska!K12</f>
        <v>19.962070267272299</v>
      </c>
      <c r="M11" s="6"/>
    </row>
    <row r="12" spans="1:13" ht="30" customHeight="1" x14ac:dyDescent="0.2">
      <c r="A12" s="17" t="s">
        <v>12</v>
      </c>
      <c r="B12" s="44" t="s">
        <v>28</v>
      </c>
      <c r="C12" s="44"/>
      <c r="D12" s="44"/>
      <c r="E12" s="44"/>
      <c r="F12" s="44"/>
      <c r="G12" s="44"/>
      <c r="H12" s="44"/>
      <c r="I12" s="31">
        <v>0</v>
      </c>
      <c r="J12" s="32">
        <v>0</v>
      </c>
      <c r="K12" s="19">
        <f>I12/I6*100</f>
        <v>0</v>
      </c>
      <c r="L12" s="19">
        <f>Polska!K13</f>
        <v>1.6153756055941664</v>
      </c>
      <c r="M12" s="5"/>
    </row>
    <row r="13" spans="1:13" ht="15" customHeight="1" x14ac:dyDescent="0.2">
      <c r="A13" s="17" t="s">
        <v>13</v>
      </c>
      <c r="B13" s="44" t="s">
        <v>29</v>
      </c>
      <c r="C13" s="44"/>
      <c r="D13" s="44"/>
      <c r="E13" s="44"/>
      <c r="F13" s="44"/>
      <c r="G13" s="44"/>
      <c r="H13" s="44"/>
      <c r="I13" s="31">
        <v>0</v>
      </c>
      <c r="J13" s="32">
        <v>0</v>
      </c>
      <c r="K13" s="19">
        <f>I13/I6*100</f>
        <v>0</v>
      </c>
      <c r="L13" s="19">
        <f>Polska!K14</f>
        <v>0</v>
      </c>
      <c r="M13" s="5"/>
    </row>
    <row r="14" spans="1:13" ht="15" customHeight="1" x14ac:dyDescent="0.2">
      <c r="A14" s="17" t="s">
        <v>14</v>
      </c>
      <c r="B14" s="44" t="s">
        <v>30</v>
      </c>
      <c r="C14" s="44"/>
      <c r="D14" s="44"/>
      <c r="E14" s="44"/>
      <c r="F14" s="44"/>
      <c r="G14" s="44"/>
      <c r="H14" s="44"/>
      <c r="I14" s="31">
        <v>0</v>
      </c>
      <c r="J14" s="32">
        <v>0</v>
      </c>
      <c r="K14" s="19">
        <f>I14/I6*100</f>
        <v>0</v>
      </c>
      <c r="L14" s="19">
        <f>Polska!K15</f>
        <v>0</v>
      </c>
      <c r="M14" s="5"/>
    </row>
    <row r="15" spans="1:13" ht="30" customHeight="1" x14ac:dyDescent="0.2">
      <c r="A15" s="17" t="s">
        <v>15</v>
      </c>
      <c r="B15" s="44" t="s">
        <v>31</v>
      </c>
      <c r="C15" s="44"/>
      <c r="D15" s="44"/>
      <c r="E15" s="44"/>
      <c r="F15" s="44"/>
      <c r="G15" s="44"/>
      <c r="H15" s="44"/>
      <c r="I15" s="31">
        <v>0</v>
      </c>
      <c r="J15" s="32">
        <v>0</v>
      </c>
      <c r="K15" s="19">
        <f>I15/I6*100</f>
        <v>0</v>
      </c>
      <c r="L15" s="19">
        <f>Polska!K16</f>
        <v>0.28478355270609873</v>
      </c>
      <c r="M15" s="5"/>
    </row>
    <row r="16" spans="1:13" ht="30" customHeight="1" x14ac:dyDescent="0.2">
      <c r="A16" s="17" t="s">
        <v>16</v>
      </c>
      <c r="B16" s="44" t="s">
        <v>32</v>
      </c>
      <c r="C16" s="44"/>
      <c r="D16" s="44"/>
      <c r="E16" s="44"/>
      <c r="F16" s="44"/>
      <c r="G16" s="44"/>
      <c r="H16" s="44"/>
      <c r="I16" s="31">
        <v>373500</v>
      </c>
      <c r="J16" s="32">
        <v>4</v>
      </c>
      <c r="K16" s="19">
        <f>I16/I6*100</f>
        <v>16.38471173299688</v>
      </c>
      <c r="L16" s="19">
        <f>Polska!K17</f>
        <v>26.653371958088684</v>
      </c>
      <c r="M16" s="5"/>
    </row>
    <row r="17" spans="1:13" ht="30" customHeight="1" x14ac:dyDescent="0.2">
      <c r="A17" s="17" t="s">
        <v>17</v>
      </c>
      <c r="B17" s="44" t="s">
        <v>33</v>
      </c>
      <c r="C17" s="44"/>
      <c r="D17" s="44"/>
      <c r="E17" s="44"/>
      <c r="F17" s="44"/>
      <c r="G17" s="44"/>
      <c r="H17" s="44"/>
      <c r="I17" s="31">
        <v>78300</v>
      </c>
      <c r="J17" s="32">
        <v>3</v>
      </c>
      <c r="K17" s="19">
        <f>I17/I6*100</f>
        <v>3.4348672789656107</v>
      </c>
      <c r="L17" s="19">
        <f>Polska!K18</f>
        <v>3.7059107838676586</v>
      </c>
      <c r="M17" s="5"/>
    </row>
    <row r="18" spans="1:13" ht="30" customHeight="1" x14ac:dyDescent="0.2">
      <c r="A18" s="17" t="s">
        <v>18</v>
      </c>
      <c r="B18" s="45" t="s">
        <v>34</v>
      </c>
      <c r="C18" s="45"/>
      <c r="D18" s="45"/>
      <c r="E18" s="45"/>
      <c r="F18" s="45"/>
      <c r="G18" s="45"/>
      <c r="H18" s="45"/>
      <c r="I18" s="31">
        <v>61260</v>
      </c>
      <c r="J18" s="32">
        <v>1</v>
      </c>
      <c r="K18" s="19">
        <f>I18/I6*100</f>
        <v>2.6873559324320984</v>
      </c>
      <c r="L18" s="19">
        <f>Polska!K19</f>
        <v>2.1221934187561962</v>
      </c>
      <c r="M18" s="5"/>
    </row>
    <row r="19" spans="1:13" ht="30" customHeight="1" x14ac:dyDescent="0.2">
      <c r="A19" s="17" t="s">
        <v>19</v>
      </c>
      <c r="B19" s="44" t="s">
        <v>35</v>
      </c>
      <c r="C19" s="44"/>
      <c r="D19" s="44"/>
      <c r="E19" s="44"/>
      <c r="F19" s="44"/>
      <c r="G19" s="44"/>
      <c r="H19" s="44"/>
      <c r="I19" s="31">
        <v>170072</v>
      </c>
      <c r="J19" s="32">
        <v>2</v>
      </c>
      <c r="K19" s="19">
        <f>I19/I6*100</f>
        <v>7.4607247492750872</v>
      </c>
      <c r="L19" s="19">
        <f>Polska!K20</f>
        <v>2.9452830468673685</v>
      </c>
      <c r="M19" s="5"/>
    </row>
    <row r="20" spans="1:13" ht="30" customHeight="1" x14ac:dyDescent="0.2">
      <c r="A20" s="17" t="s">
        <v>20</v>
      </c>
      <c r="B20" s="44" t="s">
        <v>36</v>
      </c>
      <c r="C20" s="44"/>
      <c r="D20" s="44"/>
      <c r="E20" s="44"/>
      <c r="F20" s="44"/>
      <c r="G20" s="44"/>
      <c r="H20" s="44"/>
      <c r="I20" s="31">
        <v>227720</v>
      </c>
      <c r="J20" s="32">
        <v>3</v>
      </c>
      <c r="K20" s="19">
        <f>I20/I6*100</f>
        <v>9.9896293328997299</v>
      </c>
      <c r="L20" s="19">
        <f>Polska!K21</f>
        <v>8.5114176305460152</v>
      </c>
      <c r="M20" s="5"/>
    </row>
    <row r="21" spans="1:13" s="3" customFormat="1" ht="15" customHeight="1" x14ac:dyDescent="0.2">
      <c r="A21" s="9">
        <v>4</v>
      </c>
      <c r="B21" s="46" t="s">
        <v>3</v>
      </c>
      <c r="C21" s="46"/>
      <c r="D21" s="46"/>
      <c r="E21" s="46"/>
      <c r="F21" s="46"/>
      <c r="G21" s="46"/>
      <c r="H21" s="46"/>
      <c r="I21" s="12">
        <f>I4+I5+I6</f>
        <v>32606012.919999998</v>
      </c>
      <c r="J21" s="20" t="s">
        <v>2</v>
      </c>
      <c r="K21" s="21">
        <f>I21/I$21*100</f>
        <v>100</v>
      </c>
      <c r="L21" s="22" t="s">
        <v>2</v>
      </c>
    </row>
    <row r="22" spans="1:13" ht="15" customHeight="1" x14ac:dyDescent="0.2">
      <c r="A22" s="23">
        <v>5</v>
      </c>
      <c r="B22" s="37" t="s">
        <v>37</v>
      </c>
      <c r="C22" s="38"/>
      <c r="D22" s="38"/>
      <c r="E22" s="38"/>
      <c r="F22" s="38"/>
      <c r="G22" s="38"/>
      <c r="H22" s="39"/>
      <c r="I22" s="24">
        <v>33098241</v>
      </c>
      <c r="J22" s="25" t="s">
        <v>6</v>
      </c>
      <c r="K22" s="40">
        <f>I21/I22*100</f>
        <v>98.512827071384251</v>
      </c>
      <c r="L22" s="41"/>
    </row>
    <row r="23" spans="1:13" ht="65.45" customHeight="1" x14ac:dyDescent="0.2">
      <c r="A23" s="28"/>
      <c r="B23" s="26" t="s">
        <v>65</v>
      </c>
      <c r="C23" s="29"/>
      <c r="D23" s="42" t="s">
        <v>60</v>
      </c>
      <c r="E23" s="43"/>
      <c r="F23" s="43"/>
      <c r="G23" s="30"/>
      <c r="H23" s="26" t="s">
        <v>61</v>
      </c>
      <c r="I23" s="27"/>
      <c r="J23" s="27"/>
      <c r="K23" s="27"/>
      <c r="L23" s="27"/>
    </row>
    <row r="24" spans="1:13" ht="15.75" x14ac:dyDescent="0.2">
      <c r="A24" s="27"/>
      <c r="B24" s="43" t="s">
        <v>38</v>
      </c>
      <c r="C24" s="43"/>
      <c r="D24" s="43"/>
      <c r="E24" s="43"/>
      <c r="F24" s="43"/>
      <c r="G24" s="43"/>
      <c r="H24" s="43"/>
      <c r="I24" s="27"/>
      <c r="J24" s="27"/>
      <c r="K24" s="27"/>
      <c r="L24" s="27"/>
    </row>
    <row r="25" spans="1:13" ht="15.75" x14ac:dyDescent="0.2">
      <c r="A25" s="27"/>
      <c r="B25" s="27" t="s">
        <v>68</v>
      </c>
      <c r="C25" s="26"/>
      <c r="D25" s="26"/>
      <c r="E25" s="26"/>
      <c r="F25" s="26"/>
      <c r="G25" s="26"/>
      <c r="H25" s="26"/>
      <c r="I25" s="27"/>
      <c r="J25" s="27"/>
      <c r="K25" s="27"/>
      <c r="L25" s="27"/>
    </row>
    <row r="26" spans="1:13" x14ac:dyDescent="0.2">
      <c r="B26" s="1"/>
      <c r="C26" s="1"/>
      <c r="D26" s="1"/>
      <c r="E26" s="1"/>
      <c r="F26" s="1"/>
      <c r="G26" s="1"/>
      <c r="H26" s="1"/>
    </row>
    <row r="27" spans="1:13" x14ac:dyDescent="0.2">
      <c r="B27" s="1"/>
      <c r="C27" s="1"/>
      <c r="D27" s="1"/>
      <c r="E27" s="1"/>
      <c r="F27" s="1"/>
      <c r="G27" s="1"/>
      <c r="H27" s="1"/>
    </row>
    <row r="28" spans="1:13" x14ac:dyDescent="0.2">
      <c r="B28" s="1"/>
      <c r="C28" s="1"/>
      <c r="D28" s="1"/>
      <c r="E28" s="1"/>
      <c r="F28" s="1"/>
      <c r="G28" s="1"/>
      <c r="H28" s="1"/>
    </row>
    <row r="29" spans="1:13" x14ac:dyDescent="0.2">
      <c r="B29" s="1"/>
      <c r="C29" s="1"/>
      <c r="D29" s="1"/>
      <c r="E29" s="1"/>
      <c r="F29" s="1"/>
      <c r="G29" s="1"/>
      <c r="H29" s="1"/>
    </row>
    <row r="30" spans="1:13" x14ac:dyDescent="0.2">
      <c r="B30" s="1"/>
      <c r="C30" s="1"/>
      <c r="D30" s="1"/>
      <c r="E30" s="1"/>
      <c r="F30" s="1"/>
      <c r="G30" s="1"/>
      <c r="H30" s="1"/>
    </row>
    <row r="31" spans="1:13" x14ac:dyDescent="0.2">
      <c r="B31" s="1"/>
      <c r="C31" s="1"/>
      <c r="D31" s="1"/>
      <c r="E31" s="1"/>
      <c r="F31" s="1"/>
      <c r="G31" s="1"/>
      <c r="H31" s="1"/>
    </row>
    <row r="32" spans="1:13" x14ac:dyDescent="0.2">
      <c r="B32" s="1"/>
      <c r="C32" s="1"/>
      <c r="D32" s="1"/>
      <c r="E32" s="1"/>
      <c r="F32" s="1"/>
      <c r="G32" s="1"/>
      <c r="H32" s="1"/>
    </row>
    <row r="33" s="1" customFormat="1" x14ac:dyDescent="0.2"/>
    <row r="34" s="1" customFormat="1" x14ac:dyDescent="0.2"/>
    <row r="35" s="1" customFormat="1" x14ac:dyDescent="0.2"/>
    <row r="36" s="1" customFormat="1" x14ac:dyDescent="0.2"/>
    <row r="37" s="1" customFormat="1" x14ac:dyDescent="0.2"/>
    <row r="38" s="1" customFormat="1" x14ac:dyDescent="0.2"/>
    <row r="39" s="1" customFormat="1" x14ac:dyDescent="0.2"/>
    <row r="40" s="1" customFormat="1" x14ac:dyDescent="0.2"/>
    <row r="41" s="1" customFormat="1" x14ac:dyDescent="0.2"/>
    <row r="42" s="1" customFormat="1" x14ac:dyDescent="0.2"/>
    <row r="43" s="1" customFormat="1" x14ac:dyDescent="0.2"/>
    <row r="44" s="1" customFormat="1" x14ac:dyDescent="0.2"/>
    <row r="45" s="1" customFormat="1" x14ac:dyDescent="0.2"/>
    <row r="46" s="1" customFormat="1" x14ac:dyDescent="0.2"/>
    <row r="47" s="1" customFormat="1" x14ac:dyDescent="0.2"/>
    <row r="48" s="1" customFormat="1" x14ac:dyDescent="0.2"/>
    <row r="49" spans="2:8" x14ac:dyDescent="0.2">
      <c r="B49" s="1"/>
      <c r="C49" s="1"/>
      <c r="D49" s="1"/>
      <c r="E49" s="1"/>
      <c r="F49" s="1"/>
      <c r="G49" s="1"/>
      <c r="H49" s="1"/>
    </row>
    <row r="50" spans="2:8" x14ac:dyDescent="0.2">
      <c r="B50" s="1"/>
      <c r="C50" s="1"/>
      <c r="D50" s="1"/>
      <c r="E50" s="1"/>
      <c r="F50" s="1"/>
      <c r="G50" s="1"/>
      <c r="H50" s="1"/>
    </row>
    <row r="51" spans="2:8" x14ac:dyDescent="0.2">
      <c r="B51" s="1"/>
      <c r="C51" s="1"/>
      <c r="D51" s="1"/>
      <c r="E51" s="1"/>
      <c r="F51" s="1"/>
      <c r="G51" s="1"/>
      <c r="H51" s="1"/>
    </row>
    <row r="52" spans="2:8" x14ac:dyDescent="0.2">
      <c r="B52" s="1"/>
      <c r="C52" s="1"/>
      <c r="D52" s="1"/>
      <c r="E52" s="1"/>
      <c r="F52" s="1"/>
      <c r="G52" s="1"/>
      <c r="H52" s="1"/>
    </row>
    <row r="53" spans="2:8" x14ac:dyDescent="0.2">
      <c r="B53" s="1"/>
      <c r="C53" s="1"/>
      <c r="D53" s="1"/>
      <c r="E53" s="1"/>
      <c r="F53" s="1"/>
      <c r="G53" s="1"/>
      <c r="H53" s="1"/>
    </row>
    <row r="54" spans="2:8" x14ac:dyDescent="0.2">
      <c r="B54" s="1"/>
      <c r="C54" s="1"/>
      <c r="D54" s="1"/>
      <c r="E54" s="1"/>
      <c r="F54" s="1"/>
      <c r="G54" s="1"/>
      <c r="H54" s="1"/>
    </row>
    <row r="55" spans="2:8" x14ac:dyDescent="0.2">
      <c r="B55" s="1"/>
      <c r="C55" s="1"/>
      <c r="D55" s="1"/>
      <c r="E55" s="1"/>
      <c r="F55" s="1"/>
      <c r="G55" s="1"/>
      <c r="H55" s="1"/>
    </row>
    <row r="56" spans="2:8" x14ac:dyDescent="0.2">
      <c r="B56" s="1"/>
      <c r="C56" s="1"/>
      <c r="D56" s="1"/>
      <c r="E56" s="1"/>
      <c r="F56" s="1"/>
      <c r="G56" s="1"/>
      <c r="H56" s="1"/>
    </row>
    <row r="57" spans="2:8" x14ac:dyDescent="0.2">
      <c r="B57" s="1"/>
      <c r="C57" s="1"/>
      <c r="D57" s="1"/>
      <c r="E57" s="1"/>
      <c r="F57" s="1"/>
      <c r="G57" s="1"/>
      <c r="H57" s="1"/>
    </row>
    <row r="58" spans="2:8" x14ac:dyDescent="0.2">
      <c r="B58" s="1"/>
      <c r="C58" s="1"/>
      <c r="D58" s="1"/>
      <c r="E58" s="1"/>
      <c r="F58" s="1"/>
      <c r="G58" s="1"/>
      <c r="H58" s="1"/>
    </row>
    <row r="59" spans="2:8" x14ac:dyDescent="0.2">
      <c r="B59" s="1"/>
      <c r="C59" s="1"/>
      <c r="D59" s="1"/>
      <c r="E59" s="1"/>
      <c r="F59" s="1"/>
      <c r="G59" s="1"/>
      <c r="H59" s="1"/>
    </row>
    <row r="60" spans="2:8" x14ac:dyDescent="0.2">
      <c r="B60" s="1"/>
      <c r="C60" s="1"/>
      <c r="D60" s="1"/>
      <c r="E60" s="1"/>
      <c r="F60" s="1"/>
      <c r="G60" s="1"/>
      <c r="H60" s="1"/>
    </row>
    <row r="61" spans="2:8" x14ac:dyDescent="0.2">
      <c r="B61" s="1"/>
      <c r="C61" s="1"/>
      <c r="D61" s="1"/>
      <c r="E61" s="1"/>
      <c r="F61" s="1"/>
      <c r="G61" s="1"/>
      <c r="H61" s="1"/>
    </row>
    <row r="62" spans="2:8" x14ac:dyDescent="0.2"/>
    <row r="63" spans="2:8" x14ac:dyDescent="0.2"/>
    <row r="64" spans="2:8" x14ac:dyDescent="0.2"/>
    <row r="65" x14ac:dyDescent="0.2"/>
    <row r="66" x14ac:dyDescent="0.2"/>
    <row r="67" x14ac:dyDescent="0.2"/>
    <row r="68" x14ac:dyDescent="0.2"/>
  </sheetData>
  <mergeCells count="27">
    <mergeCell ref="A1:L1"/>
    <mergeCell ref="A2:A3"/>
    <mergeCell ref="B2:H3"/>
    <mergeCell ref="I2:K2"/>
    <mergeCell ref="L2:L3"/>
    <mergeCell ref="B15:H15"/>
    <mergeCell ref="B4:H4"/>
    <mergeCell ref="B5:H5"/>
    <mergeCell ref="B6:H6"/>
    <mergeCell ref="B7:H7"/>
    <mergeCell ref="B8:H8"/>
    <mergeCell ref="B9:H9"/>
    <mergeCell ref="B10:H10"/>
    <mergeCell ref="B11:H11"/>
    <mergeCell ref="B12:H12"/>
    <mergeCell ref="B13:H13"/>
    <mergeCell ref="B14:H14"/>
    <mergeCell ref="B22:H22"/>
    <mergeCell ref="K22:L22"/>
    <mergeCell ref="D23:F23"/>
    <mergeCell ref="B24:H24"/>
    <mergeCell ref="B16:H16"/>
    <mergeCell ref="B17:H17"/>
    <mergeCell ref="B18:H18"/>
    <mergeCell ref="B19:H19"/>
    <mergeCell ref="B20:H20"/>
    <mergeCell ref="B21:H21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68"/>
  <sheetViews>
    <sheetView workbookViewId="0">
      <selection activeCell="V10" sqref="V10"/>
    </sheetView>
  </sheetViews>
  <sheetFormatPr defaultColWidth="0" defaultRowHeight="12.75" zeroHeight="1" x14ac:dyDescent="0.2"/>
  <cols>
    <col min="1" max="1" width="4.28515625" style="1" bestFit="1" customWidth="1"/>
    <col min="2" max="2" width="13.85546875" style="4" customWidth="1"/>
    <col min="3" max="3" width="2.7109375" style="4" customWidth="1"/>
    <col min="4" max="4" width="7.7109375" style="4" customWidth="1"/>
    <col min="5" max="5" width="2.7109375" style="4" customWidth="1"/>
    <col min="6" max="6" width="7.28515625" style="4" customWidth="1"/>
    <col min="7" max="7" width="2.7109375" style="4" customWidth="1"/>
    <col min="8" max="8" width="51.28515625" style="4" customWidth="1"/>
    <col min="9" max="9" width="11" style="1" customWidth="1"/>
    <col min="10" max="10" width="7.5703125" style="1" customWidth="1"/>
    <col min="11" max="11" width="9.42578125" style="1" customWidth="1"/>
    <col min="12" max="12" width="8.5703125" style="1" customWidth="1"/>
    <col min="13" max="13" width="10.140625" style="1" customWidth="1"/>
    <col min="14" max="16381" width="9.140625" style="1" customWidth="1"/>
    <col min="16382" max="16382" width="3.28515625" style="1" customWidth="1"/>
    <col min="16383" max="16383" width="8.85546875" style="1" customWidth="1"/>
    <col min="16384" max="16384" width="8.42578125" style="1" customWidth="1"/>
  </cols>
  <sheetData>
    <row r="1" spans="1:13" ht="40.9" customHeight="1" x14ac:dyDescent="0.2">
      <c r="A1" s="47" t="str">
        <f>CONCATENATE(lista!B19,lista!B2,lista!B20)</f>
        <v>Struktura wydatków województwa dolnośląskiego na rehabilitację zawodową i społeczną osób niepełnosprawnych ze środków PFRON w 2025 roku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3" ht="15.95" customHeight="1" x14ac:dyDescent="0.2">
      <c r="A2" s="48" t="s">
        <v>5</v>
      </c>
      <c r="B2" s="50" t="s">
        <v>0</v>
      </c>
      <c r="C2" s="49"/>
      <c r="D2" s="49"/>
      <c r="E2" s="49"/>
      <c r="F2" s="49"/>
      <c r="G2" s="49"/>
      <c r="H2" s="49"/>
      <c r="I2" s="48" t="s">
        <v>58</v>
      </c>
      <c r="J2" s="48"/>
      <c r="K2" s="48"/>
      <c r="L2" s="50" t="s">
        <v>59</v>
      </c>
    </row>
    <row r="3" spans="1:13" s="2" customFormat="1" ht="33" customHeight="1" x14ac:dyDescent="0.2">
      <c r="A3" s="49"/>
      <c r="B3" s="49"/>
      <c r="C3" s="49"/>
      <c r="D3" s="49"/>
      <c r="E3" s="49"/>
      <c r="F3" s="49"/>
      <c r="G3" s="49"/>
      <c r="H3" s="49"/>
      <c r="I3" s="11" t="s">
        <v>56</v>
      </c>
      <c r="J3" s="11" t="s">
        <v>1</v>
      </c>
      <c r="K3" s="10" t="s">
        <v>4</v>
      </c>
      <c r="L3" s="50"/>
    </row>
    <row r="4" spans="1:13" s="2" customFormat="1" ht="15" customHeight="1" x14ac:dyDescent="0.2">
      <c r="A4" s="9">
        <f t="shared" ref="A4:A6" si="0">A3+1</f>
        <v>1</v>
      </c>
      <c r="B4" s="46" t="s">
        <v>23</v>
      </c>
      <c r="C4" s="46"/>
      <c r="D4" s="46"/>
      <c r="E4" s="46"/>
      <c r="F4" s="46"/>
      <c r="G4" s="46"/>
      <c r="H4" s="46"/>
      <c r="I4" s="12">
        <v>27346000</v>
      </c>
      <c r="J4" s="13">
        <v>15</v>
      </c>
      <c r="K4" s="14">
        <f>I4/I21*100</f>
        <v>62.960334505305603</v>
      </c>
      <c r="L4" s="14">
        <f>Polska!K5</f>
        <v>69.941325917816528</v>
      </c>
    </row>
    <row r="5" spans="1:13" s="2" customFormat="1" ht="30" customHeight="1" x14ac:dyDescent="0.2">
      <c r="A5" s="9">
        <f t="shared" si="0"/>
        <v>2</v>
      </c>
      <c r="B5" s="46" t="s">
        <v>69</v>
      </c>
      <c r="C5" s="46"/>
      <c r="D5" s="46"/>
      <c r="E5" s="46"/>
      <c r="F5" s="46"/>
      <c r="G5" s="46"/>
      <c r="H5" s="46"/>
      <c r="I5" s="12">
        <v>14092913.539999999</v>
      </c>
      <c r="J5" s="15">
        <v>34</v>
      </c>
      <c r="K5" s="14">
        <f>I5/I21*100</f>
        <v>32.446959359056187</v>
      </c>
      <c r="L5" s="14">
        <f>Polska!K6</f>
        <v>20.731095001365304</v>
      </c>
    </row>
    <row r="6" spans="1:13" s="2" customFormat="1" ht="15" customHeight="1" x14ac:dyDescent="0.2">
      <c r="A6" s="9">
        <f t="shared" si="0"/>
        <v>3</v>
      </c>
      <c r="B6" s="46" t="s">
        <v>22</v>
      </c>
      <c r="C6" s="46"/>
      <c r="D6" s="46"/>
      <c r="E6" s="46"/>
      <c r="F6" s="46"/>
      <c r="G6" s="46"/>
      <c r="H6" s="46"/>
      <c r="I6" s="12">
        <f>SUM(I7:I20)</f>
        <v>1994782</v>
      </c>
      <c r="J6" s="16">
        <f>SUM(J7:J20)</f>
        <v>46</v>
      </c>
      <c r="K6" s="14">
        <f>I6/I21*100</f>
        <v>4.5927061356382106</v>
      </c>
      <c r="L6" s="14">
        <f>Polska!K7</f>
        <v>9.3275790808181682</v>
      </c>
    </row>
    <row r="7" spans="1:13" ht="15" customHeight="1" x14ac:dyDescent="0.2">
      <c r="A7" s="17" t="s">
        <v>7</v>
      </c>
      <c r="B7" s="44" t="s">
        <v>21</v>
      </c>
      <c r="C7" s="44"/>
      <c r="D7" s="44"/>
      <c r="E7" s="44"/>
      <c r="F7" s="44"/>
      <c r="G7" s="44"/>
      <c r="H7" s="44"/>
      <c r="I7" s="31">
        <v>28069</v>
      </c>
      <c r="J7" s="32">
        <v>1</v>
      </c>
      <c r="K7" s="19">
        <f>I7/I6*100</f>
        <v>1.4071211791564191</v>
      </c>
      <c r="L7" s="19">
        <f>Polska!K8</f>
        <v>10.196076575454525</v>
      </c>
      <c r="M7" s="5"/>
    </row>
    <row r="8" spans="1:13" s="3" customFormat="1" ht="30" customHeight="1" x14ac:dyDescent="0.2">
      <c r="A8" s="17" t="s">
        <v>8</v>
      </c>
      <c r="B8" s="44" t="s">
        <v>25</v>
      </c>
      <c r="C8" s="44"/>
      <c r="D8" s="44"/>
      <c r="E8" s="44"/>
      <c r="F8" s="44"/>
      <c r="G8" s="44"/>
      <c r="H8" s="44"/>
      <c r="I8" s="31">
        <v>1025542</v>
      </c>
      <c r="J8" s="32">
        <v>23</v>
      </c>
      <c r="K8" s="19">
        <f>I8/I6*100</f>
        <v>51.411231904037635</v>
      </c>
      <c r="L8" s="19">
        <f>Polska!K9</f>
        <v>12.445535055922443</v>
      </c>
      <c r="M8" s="6"/>
    </row>
    <row r="9" spans="1:13" s="3" customFormat="1" ht="30" customHeight="1" x14ac:dyDescent="0.2">
      <c r="A9" s="17" t="s">
        <v>9</v>
      </c>
      <c r="B9" s="44" t="s">
        <v>26</v>
      </c>
      <c r="C9" s="44"/>
      <c r="D9" s="44"/>
      <c r="E9" s="44"/>
      <c r="F9" s="44"/>
      <c r="G9" s="44"/>
      <c r="H9" s="44"/>
      <c r="I9" s="31">
        <v>74232</v>
      </c>
      <c r="J9" s="32">
        <v>2</v>
      </c>
      <c r="K9" s="19">
        <f>I9/I6*100</f>
        <v>3.7213088949068123</v>
      </c>
      <c r="L9" s="19">
        <f>Polska!K10</f>
        <v>8.8298096053529012</v>
      </c>
      <c r="M9" s="6"/>
    </row>
    <row r="10" spans="1:13" s="3" customFormat="1" ht="30" customHeight="1" x14ac:dyDescent="0.2">
      <c r="A10" s="17" t="s">
        <v>10</v>
      </c>
      <c r="B10" s="44" t="s">
        <v>27</v>
      </c>
      <c r="C10" s="44"/>
      <c r="D10" s="44"/>
      <c r="E10" s="44"/>
      <c r="F10" s="44"/>
      <c r="G10" s="44"/>
      <c r="H10" s="44"/>
      <c r="I10" s="31">
        <v>61386</v>
      </c>
      <c r="J10" s="32">
        <v>1</v>
      </c>
      <c r="K10" s="19">
        <f>I10/I6*100</f>
        <v>3.077328750710604</v>
      </c>
      <c r="L10" s="19">
        <f>Polska!K11</f>
        <v>2.7281724995716563</v>
      </c>
      <c r="M10" s="6"/>
    </row>
    <row r="11" spans="1:13" s="3" customFormat="1" ht="15" customHeight="1" x14ac:dyDescent="0.2">
      <c r="A11" s="17" t="s">
        <v>11</v>
      </c>
      <c r="B11" s="44" t="s">
        <v>55</v>
      </c>
      <c r="C11" s="44"/>
      <c r="D11" s="44"/>
      <c r="E11" s="44"/>
      <c r="F11" s="44"/>
      <c r="G11" s="44"/>
      <c r="H11" s="44"/>
      <c r="I11" s="31">
        <v>324482</v>
      </c>
      <c r="J11" s="32">
        <v>7</v>
      </c>
      <c r="K11" s="19">
        <f>I11/I6*100</f>
        <v>16.266539401297987</v>
      </c>
      <c r="L11" s="19">
        <f>Polska!K12</f>
        <v>19.962070267272299</v>
      </c>
      <c r="M11" s="6"/>
    </row>
    <row r="12" spans="1:13" ht="30" customHeight="1" x14ac:dyDescent="0.2">
      <c r="A12" s="17" t="s">
        <v>12</v>
      </c>
      <c r="B12" s="44" t="s">
        <v>28</v>
      </c>
      <c r="C12" s="44"/>
      <c r="D12" s="44"/>
      <c r="E12" s="44"/>
      <c r="F12" s="44"/>
      <c r="G12" s="44"/>
      <c r="H12" s="44"/>
      <c r="I12" s="31">
        <v>124046</v>
      </c>
      <c r="J12" s="32">
        <v>3</v>
      </c>
      <c r="K12" s="19">
        <f>I12/I6*100</f>
        <v>6.2185241294537441</v>
      </c>
      <c r="L12" s="19">
        <f>Polska!K13</f>
        <v>1.6153756055941664</v>
      </c>
      <c r="M12" s="5"/>
    </row>
    <row r="13" spans="1:13" ht="15" customHeight="1" x14ac:dyDescent="0.2">
      <c r="A13" s="17" t="s">
        <v>13</v>
      </c>
      <c r="B13" s="44" t="s">
        <v>29</v>
      </c>
      <c r="C13" s="44"/>
      <c r="D13" s="44"/>
      <c r="E13" s="44"/>
      <c r="F13" s="44"/>
      <c r="G13" s="44"/>
      <c r="H13" s="44"/>
      <c r="I13" s="31">
        <v>0</v>
      </c>
      <c r="J13" s="32">
        <v>0</v>
      </c>
      <c r="K13" s="19">
        <f>I13/I6*100</f>
        <v>0</v>
      </c>
      <c r="L13" s="19">
        <f>Polska!K14</f>
        <v>0</v>
      </c>
      <c r="M13" s="5"/>
    </row>
    <row r="14" spans="1:13" ht="15" customHeight="1" x14ac:dyDescent="0.2">
      <c r="A14" s="17" t="s">
        <v>14</v>
      </c>
      <c r="B14" s="44" t="s">
        <v>30</v>
      </c>
      <c r="C14" s="44"/>
      <c r="D14" s="44"/>
      <c r="E14" s="44"/>
      <c r="F14" s="44"/>
      <c r="G14" s="44"/>
      <c r="H14" s="44"/>
      <c r="I14" s="31">
        <v>0</v>
      </c>
      <c r="J14" s="32">
        <v>0</v>
      </c>
      <c r="K14" s="19">
        <f>I14/I6*100</f>
        <v>0</v>
      </c>
      <c r="L14" s="19">
        <f>Polska!K15</f>
        <v>0</v>
      </c>
      <c r="M14" s="5"/>
    </row>
    <row r="15" spans="1:13" ht="30" customHeight="1" x14ac:dyDescent="0.2">
      <c r="A15" s="17" t="s">
        <v>15</v>
      </c>
      <c r="B15" s="44" t="s">
        <v>31</v>
      </c>
      <c r="C15" s="44"/>
      <c r="D15" s="44"/>
      <c r="E15" s="44"/>
      <c r="F15" s="44"/>
      <c r="G15" s="44"/>
      <c r="H15" s="44"/>
      <c r="I15" s="31">
        <v>0</v>
      </c>
      <c r="J15" s="32">
        <v>0</v>
      </c>
      <c r="K15" s="19">
        <f>I15/I6*100</f>
        <v>0</v>
      </c>
      <c r="L15" s="19">
        <f>Polska!K16</f>
        <v>0.28478355270609873</v>
      </c>
      <c r="M15" s="5"/>
    </row>
    <row r="16" spans="1:13" ht="30" customHeight="1" x14ac:dyDescent="0.2">
      <c r="A16" s="17" t="s">
        <v>16</v>
      </c>
      <c r="B16" s="44" t="s">
        <v>32</v>
      </c>
      <c r="C16" s="44"/>
      <c r="D16" s="44"/>
      <c r="E16" s="44"/>
      <c r="F16" s="44"/>
      <c r="G16" s="44"/>
      <c r="H16" s="44"/>
      <c r="I16" s="31">
        <v>357025</v>
      </c>
      <c r="J16" s="32">
        <v>9</v>
      </c>
      <c r="K16" s="19">
        <f>I16/I6*100</f>
        <v>17.8979457404368</v>
      </c>
      <c r="L16" s="19">
        <f>Polska!K17</f>
        <v>26.653371958088684</v>
      </c>
      <c r="M16" s="5"/>
    </row>
    <row r="17" spans="1:13" ht="30" customHeight="1" x14ac:dyDescent="0.2">
      <c r="A17" s="17" t="s">
        <v>17</v>
      </c>
      <c r="B17" s="44" t="s">
        <v>33</v>
      </c>
      <c r="C17" s="44"/>
      <c r="D17" s="44"/>
      <c r="E17" s="44"/>
      <c r="F17" s="44"/>
      <c r="G17" s="44"/>
      <c r="H17" s="44"/>
      <c r="I17" s="31">
        <v>0</v>
      </c>
      <c r="J17" s="32">
        <v>0</v>
      </c>
      <c r="K17" s="19">
        <f>I17/I6*100</f>
        <v>0</v>
      </c>
      <c r="L17" s="19">
        <f>Polska!K18</f>
        <v>3.7059107838676586</v>
      </c>
      <c r="M17" s="5"/>
    </row>
    <row r="18" spans="1:13" ht="30" customHeight="1" x14ac:dyDescent="0.2">
      <c r="A18" s="17" t="s">
        <v>18</v>
      </c>
      <c r="B18" s="45" t="s">
        <v>34</v>
      </c>
      <c r="C18" s="45"/>
      <c r="D18" s="45"/>
      <c r="E18" s="45"/>
      <c r="F18" s="45"/>
      <c r="G18" s="45"/>
      <c r="H18" s="45"/>
      <c r="I18" s="31">
        <v>0</v>
      </c>
      <c r="J18" s="32">
        <v>0</v>
      </c>
      <c r="K18" s="19">
        <f>I18/I6*100</f>
        <v>0</v>
      </c>
      <c r="L18" s="19">
        <f>Polska!K19</f>
        <v>2.1221934187561962</v>
      </c>
      <c r="M18" s="5"/>
    </row>
    <row r="19" spans="1:13" ht="30" customHeight="1" x14ac:dyDescent="0.2">
      <c r="A19" s="17" t="s">
        <v>19</v>
      </c>
      <c r="B19" s="44" t="s">
        <v>35</v>
      </c>
      <c r="C19" s="44"/>
      <c r="D19" s="44"/>
      <c r="E19" s="44"/>
      <c r="F19" s="44"/>
      <c r="G19" s="44"/>
      <c r="H19" s="44"/>
      <c r="I19" s="31">
        <v>0</v>
      </c>
      <c r="J19" s="32">
        <v>0</v>
      </c>
      <c r="K19" s="19">
        <f>I19/I6*100</f>
        <v>0</v>
      </c>
      <c r="L19" s="19">
        <f>Polska!K20</f>
        <v>2.9452830468673685</v>
      </c>
      <c r="M19" s="5"/>
    </row>
    <row r="20" spans="1:13" ht="30" customHeight="1" x14ac:dyDescent="0.2">
      <c r="A20" s="17" t="s">
        <v>20</v>
      </c>
      <c r="B20" s="44" t="s">
        <v>36</v>
      </c>
      <c r="C20" s="44"/>
      <c r="D20" s="44"/>
      <c r="E20" s="44"/>
      <c r="F20" s="44"/>
      <c r="G20" s="44"/>
      <c r="H20" s="44"/>
      <c r="I20" s="31">
        <v>0</v>
      </c>
      <c r="J20" s="32">
        <v>0</v>
      </c>
      <c r="K20" s="19">
        <f>I20/I6*100</f>
        <v>0</v>
      </c>
      <c r="L20" s="19">
        <f>Polska!K21</f>
        <v>8.5114176305460152</v>
      </c>
      <c r="M20" s="5"/>
    </row>
    <row r="21" spans="1:13" s="3" customFormat="1" ht="15" customHeight="1" x14ac:dyDescent="0.2">
      <c r="A21" s="9">
        <v>4</v>
      </c>
      <c r="B21" s="46" t="s">
        <v>3</v>
      </c>
      <c r="C21" s="46"/>
      <c r="D21" s="46"/>
      <c r="E21" s="46"/>
      <c r="F21" s="46"/>
      <c r="G21" s="46"/>
      <c r="H21" s="46"/>
      <c r="I21" s="12">
        <f>I4+I5+I6</f>
        <v>43433695.539999999</v>
      </c>
      <c r="J21" s="20" t="s">
        <v>2</v>
      </c>
      <c r="K21" s="21">
        <f>I21/I$21*100</f>
        <v>100</v>
      </c>
      <c r="L21" s="22" t="s">
        <v>2</v>
      </c>
    </row>
    <row r="22" spans="1:13" ht="15" customHeight="1" x14ac:dyDescent="0.2">
      <c r="A22" s="23">
        <v>5</v>
      </c>
      <c r="B22" s="37" t="s">
        <v>37</v>
      </c>
      <c r="C22" s="38"/>
      <c r="D22" s="38"/>
      <c r="E22" s="38"/>
      <c r="F22" s="38"/>
      <c r="G22" s="38"/>
      <c r="H22" s="39"/>
      <c r="I22" s="24">
        <v>43486127</v>
      </c>
      <c r="J22" s="25" t="s">
        <v>6</v>
      </c>
      <c r="K22" s="40">
        <f>I21/I22*100</f>
        <v>99.879429455743434</v>
      </c>
      <c r="L22" s="41"/>
    </row>
    <row r="23" spans="1:13" ht="65.45" customHeight="1" x14ac:dyDescent="0.2">
      <c r="A23" s="28"/>
      <c r="B23" s="26" t="s">
        <v>65</v>
      </c>
      <c r="C23" s="29"/>
      <c r="D23" s="42" t="s">
        <v>60</v>
      </c>
      <c r="E23" s="43"/>
      <c r="F23" s="43"/>
      <c r="G23" s="30"/>
      <c r="H23" s="26" t="s">
        <v>61</v>
      </c>
      <c r="I23" s="27"/>
      <c r="J23" s="27"/>
      <c r="K23" s="27"/>
      <c r="L23" s="27"/>
    </row>
    <row r="24" spans="1:13" ht="15.75" x14ac:dyDescent="0.2">
      <c r="A24" s="27"/>
      <c r="B24" s="43" t="s">
        <v>38</v>
      </c>
      <c r="C24" s="43"/>
      <c r="D24" s="43"/>
      <c r="E24" s="43"/>
      <c r="F24" s="43"/>
      <c r="G24" s="43"/>
      <c r="H24" s="43"/>
      <c r="I24" s="27"/>
      <c r="J24" s="27"/>
      <c r="K24" s="27"/>
      <c r="L24" s="27"/>
    </row>
    <row r="25" spans="1:13" ht="15.75" x14ac:dyDescent="0.2">
      <c r="A25" s="27"/>
      <c r="B25" s="27" t="s">
        <v>68</v>
      </c>
      <c r="C25" s="26"/>
      <c r="D25" s="26"/>
      <c r="E25" s="26"/>
      <c r="F25" s="26"/>
      <c r="G25" s="26"/>
      <c r="H25" s="26"/>
      <c r="I25" s="27"/>
      <c r="J25" s="27"/>
      <c r="K25" s="27"/>
      <c r="L25" s="27"/>
    </row>
    <row r="26" spans="1:13" x14ac:dyDescent="0.2">
      <c r="B26" s="1"/>
      <c r="C26" s="1"/>
      <c r="D26" s="1"/>
      <c r="E26" s="1"/>
      <c r="F26" s="1"/>
      <c r="G26" s="1"/>
      <c r="H26" s="1"/>
    </row>
    <row r="27" spans="1:13" x14ac:dyDescent="0.2">
      <c r="B27" s="1"/>
      <c r="C27" s="1"/>
      <c r="D27" s="1"/>
      <c r="E27" s="1"/>
      <c r="F27" s="1"/>
      <c r="G27" s="1"/>
      <c r="H27" s="1"/>
    </row>
    <row r="28" spans="1:13" x14ac:dyDescent="0.2">
      <c r="B28" s="1"/>
      <c r="C28" s="1"/>
      <c r="D28" s="1"/>
      <c r="E28" s="1"/>
      <c r="F28" s="1"/>
      <c r="G28" s="1"/>
      <c r="H28" s="1"/>
    </row>
    <row r="29" spans="1:13" x14ac:dyDescent="0.2">
      <c r="B29" s="1"/>
      <c r="C29" s="1"/>
      <c r="D29" s="1"/>
      <c r="E29" s="1"/>
      <c r="F29" s="1"/>
      <c r="G29" s="1"/>
      <c r="H29" s="1"/>
    </row>
    <row r="30" spans="1:13" x14ac:dyDescent="0.2">
      <c r="B30" s="1"/>
      <c r="C30" s="1"/>
      <c r="D30" s="1"/>
      <c r="E30" s="1"/>
      <c r="F30" s="1"/>
      <c r="G30" s="1"/>
      <c r="H30" s="1"/>
    </row>
    <row r="31" spans="1:13" x14ac:dyDescent="0.2">
      <c r="B31" s="1"/>
      <c r="C31" s="1"/>
      <c r="D31" s="1"/>
      <c r="E31" s="1"/>
      <c r="F31" s="1"/>
      <c r="G31" s="1"/>
      <c r="H31" s="1"/>
    </row>
    <row r="32" spans="1:13" x14ac:dyDescent="0.2">
      <c r="B32" s="1"/>
      <c r="C32" s="1"/>
      <c r="D32" s="1"/>
      <c r="E32" s="1"/>
      <c r="F32" s="1"/>
      <c r="G32" s="1"/>
      <c r="H32" s="1"/>
    </row>
    <row r="33" s="1" customFormat="1" x14ac:dyDescent="0.2"/>
    <row r="34" s="1" customFormat="1" x14ac:dyDescent="0.2"/>
    <row r="35" s="1" customFormat="1" x14ac:dyDescent="0.2"/>
    <row r="36" s="1" customFormat="1" x14ac:dyDescent="0.2"/>
    <row r="37" s="1" customFormat="1" x14ac:dyDescent="0.2"/>
    <row r="38" s="1" customFormat="1" x14ac:dyDescent="0.2"/>
    <row r="39" s="1" customFormat="1" x14ac:dyDescent="0.2"/>
    <row r="40" s="1" customFormat="1" x14ac:dyDescent="0.2"/>
    <row r="41" s="1" customFormat="1" x14ac:dyDescent="0.2"/>
    <row r="42" s="1" customFormat="1" x14ac:dyDescent="0.2"/>
    <row r="43" s="1" customFormat="1" x14ac:dyDescent="0.2"/>
    <row r="44" s="1" customFormat="1" x14ac:dyDescent="0.2"/>
    <row r="45" s="1" customFormat="1" x14ac:dyDescent="0.2"/>
    <row r="46" s="1" customFormat="1" x14ac:dyDescent="0.2"/>
    <row r="47" s="1" customFormat="1" x14ac:dyDescent="0.2"/>
    <row r="48" s="1" customFormat="1" x14ac:dyDescent="0.2"/>
    <row r="49" spans="2:8" x14ac:dyDescent="0.2">
      <c r="B49" s="1"/>
      <c r="C49" s="1"/>
      <c r="D49" s="1"/>
      <c r="E49" s="1"/>
      <c r="F49" s="1"/>
      <c r="G49" s="1"/>
      <c r="H49" s="1"/>
    </row>
    <row r="50" spans="2:8" x14ac:dyDescent="0.2">
      <c r="B50" s="1"/>
      <c r="C50" s="1"/>
      <c r="D50" s="1"/>
      <c r="E50" s="1"/>
      <c r="F50" s="1"/>
      <c r="G50" s="1"/>
      <c r="H50" s="1"/>
    </row>
    <row r="51" spans="2:8" x14ac:dyDescent="0.2">
      <c r="B51" s="1"/>
      <c r="C51" s="1"/>
      <c r="D51" s="1"/>
      <c r="E51" s="1"/>
      <c r="F51" s="1"/>
      <c r="G51" s="1"/>
      <c r="H51" s="1"/>
    </row>
    <row r="52" spans="2:8" x14ac:dyDescent="0.2">
      <c r="B52" s="1"/>
      <c r="C52" s="1"/>
      <c r="D52" s="1"/>
      <c r="E52" s="1"/>
      <c r="F52" s="1"/>
      <c r="G52" s="1"/>
      <c r="H52" s="1"/>
    </row>
    <row r="53" spans="2:8" x14ac:dyDescent="0.2">
      <c r="B53" s="1"/>
      <c r="C53" s="1"/>
      <c r="D53" s="1"/>
      <c r="E53" s="1"/>
      <c r="F53" s="1"/>
      <c r="G53" s="1"/>
      <c r="H53" s="1"/>
    </row>
    <row r="54" spans="2:8" x14ac:dyDescent="0.2">
      <c r="B54" s="1"/>
      <c r="C54" s="1"/>
      <c r="D54" s="1"/>
      <c r="E54" s="1"/>
      <c r="F54" s="1"/>
      <c r="G54" s="1"/>
      <c r="H54" s="1"/>
    </row>
    <row r="55" spans="2:8" x14ac:dyDescent="0.2">
      <c r="B55" s="1"/>
      <c r="C55" s="1"/>
      <c r="D55" s="1"/>
      <c r="E55" s="1"/>
      <c r="F55" s="1"/>
      <c r="G55" s="1"/>
      <c r="H55" s="1"/>
    </row>
    <row r="56" spans="2:8" x14ac:dyDescent="0.2">
      <c r="B56" s="1"/>
      <c r="C56" s="1"/>
      <c r="D56" s="1"/>
      <c r="E56" s="1"/>
      <c r="F56" s="1"/>
      <c r="G56" s="1"/>
      <c r="H56" s="1"/>
    </row>
    <row r="57" spans="2:8" x14ac:dyDescent="0.2">
      <c r="B57" s="1"/>
      <c r="C57" s="1"/>
      <c r="D57" s="1"/>
      <c r="E57" s="1"/>
      <c r="F57" s="1"/>
      <c r="G57" s="1"/>
      <c r="H57" s="1"/>
    </row>
    <row r="58" spans="2:8" x14ac:dyDescent="0.2">
      <c r="B58" s="1"/>
      <c r="C58" s="1"/>
      <c r="D58" s="1"/>
      <c r="E58" s="1"/>
      <c r="F58" s="1"/>
      <c r="G58" s="1"/>
      <c r="H58" s="1"/>
    </row>
    <row r="59" spans="2:8" x14ac:dyDescent="0.2">
      <c r="B59" s="1"/>
      <c r="C59" s="1"/>
      <c r="D59" s="1"/>
      <c r="E59" s="1"/>
      <c r="F59" s="1"/>
      <c r="G59" s="1"/>
      <c r="H59" s="1"/>
    </row>
    <row r="60" spans="2:8" x14ac:dyDescent="0.2">
      <c r="B60" s="1"/>
      <c r="C60" s="1"/>
      <c r="D60" s="1"/>
      <c r="E60" s="1"/>
      <c r="F60" s="1"/>
      <c r="G60" s="1"/>
      <c r="H60" s="1"/>
    </row>
    <row r="61" spans="2:8" x14ac:dyDescent="0.2">
      <c r="B61" s="1"/>
      <c r="C61" s="1"/>
      <c r="D61" s="1"/>
      <c r="E61" s="1"/>
      <c r="F61" s="1"/>
      <c r="G61" s="1"/>
      <c r="H61" s="1"/>
    </row>
    <row r="62" spans="2:8" x14ac:dyDescent="0.2"/>
    <row r="63" spans="2:8" x14ac:dyDescent="0.2"/>
    <row r="64" spans="2:8" x14ac:dyDescent="0.2"/>
    <row r="65" x14ac:dyDescent="0.2"/>
    <row r="66" x14ac:dyDescent="0.2"/>
    <row r="67" x14ac:dyDescent="0.2"/>
    <row r="68" x14ac:dyDescent="0.2"/>
  </sheetData>
  <mergeCells count="27">
    <mergeCell ref="A1:L1"/>
    <mergeCell ref="A2:A3"/>
    <mergeCell ref="B2:H3"/>
    <mergeCell ref="I2:K2"/>
    <mergeCell ref="L2:L3"/>
    <mergeCell ref="B15:H15"/>
    <mergeCell ref="B4:H4"/>
    <mergeCell ref="B5:H5"/>
    <mergeCell ref="B6:H6"/>
    <mergeCell ref="B7:H7"/>
    <mergeCell ref="B8:H8"/>
    <mergeCell ref="B9:H9"/>
    <mergeCell ref="B10:H10"/>
    <mergeCell ref="B11:H11"/>
    <mergeCell ref="B12:H12"/>
    <mergeCell ref="B13:H13"/>
    <mergeCell ref="B14:H14"/>
    <mergeCell ref="B22:H22"/>
    <mergeCell ref="K22:L22"/>
    <mergeCell ref="D23:F23"/>
    <mergeCell ref="B24:H24"/>
    <mergeCell ref="B16:H16"/>
    <mergeCell ref="B17:H17"/>
    <mergeCell ref="B18:H18"/>
    <mergeCell ref="B19:H19"/>
    <mergeCell ref="B20:H20"/>
    <mergeCell ref="B21:H21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M68"/>
  <sheetViews>
    <sheetView workbookViewId="0">
      <selection activeCell="V10" sqref="V10"/>
    </sheetView>
  </sheetViews>
  <sheetFormatPr defaultColWidth="0" defaultRowHeight="12.75" zeroHeight="1" x14ac:dyDescent="0.2"/>
  <cols>
    <col min="1" max="1" width="4.28515625" style="1" bestFit="1" customWidth="1"/>
    <col min="2" max="2" width="13.85546875" style="4" customWidth="1"/>
    <col min="3" max="3" width="2.7109375" style="4" customWidth="1"/>
    <col min="4" max="4" width="7.7109375" style="4" customWidth="1"/>
    <col min="5" max="5" width="2.7109375" style="4" customWidth="1"/>
    <col min="6" max="6" width="7.28515625" style="4" customWidth="1"/>
    <col min="7" max="7" width="2.7109375" style="4" customWidth="1"/>
    <col min="8" max="8" width="51.28515625" style="4" customWidth="1"/>
    <col min="9" max="9" width="11" style="1" customWidth="1"/>
    <col min="10" max="10" width="7.5703125" style="1" customWidth="1"/>
    <col min="11" max="11" width="9.42578125" style="1" customWidth="1"/>
    <col min="12" max="12" width="8.5703125" style="1" customWidth="1"/>
    <col min="13" max="13" width="10.140625" style="1" customWidth="1"/>
    <col min="14" max="16381" width="9.140625" style="1" customWidth="1"/>
    <col min="16382" max="16382" width="3.28515625" style="1" customWidth="1"/>
    <col min="16383" max="16383" width="8.85546875" style="1" customWidth="1"/>
    <col min="16384" max="16384" width="8.42578125" style="1" customWidth="1"/>
  </cols>
  <sheetData>
    <row r="1" spans="1:13" ht="40.9" customHeight="1" x14ac:dyDescent="0.2">
      <c r="A1" s="47" t="str">
        <f>CONCATENATE(lista!B19,lista!B2,lista!B20)</f>
        <v>Struktura wydatków województwa dolnośląskiego na rehabilitację zawodową i społeczną osób niepełnosprawnych ze środków PFRON w 2025 roku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1:13" ht="15.95" customHeight="1" x14ac:dyDescent="0.2">
      <c r="A2" s="48" t="s">
        <v>5</v>
      </c>
      <c r="B2" s="50" t="s">
        <v>0</v>
      </c>
      <c r="C2" s="49"/>
      <c r="D2" s="49"/>
      <c r="E2" s="49"/>
      <c r="F2" s="49"/>
      <c r="G2" s="49"/>
      <c r="H2" s="49"/>
      <c r="I2" s="48" t="s">
        <v>58</v>
      </c>
      <c r="J2" s="48"/>
      <c r="K2" s="48"/>
      <c r="L2" s="50" t="s">
        <v>59</v>
      </c>
    </row>
    <row r="3" spans="1:13" s="2" customFormat="1" ht="33" customHeight="1" x14ac:dyDescent="0.2">
      <c r="A3" s="49"/>
      <c r="B3" s="49"/>
      <c r="C3" s="49"/>
      <c r="D3" s="49"/>
      <c r="E3" s="49"/>
      <c r="F3" s="49"/>
      <c r="G3" s="49"/>
      <c r="H3" s="49"/>
      <c r="I3" s="11" t="s">
        <v>56</v>
      </c>
      <c r="J3" s="11" t="s">
        <v>1</v>
      </c>
      <c r="K3" s="10" t="s">
        <v>4</v>
      </c>
      <c r="L3" s="50"/>
    </row>
    <row r="4" spans="1:13" s="2" customFormat="1" ht="15" customHeight="1" x14ac:dyDescent="0.2">
      <c r="A4" s="9">
        <f t="shared" ref="A4:A6" si="0">A3+1</f>
        <v>1</v>
      </c>
      <c r="B4" s="46" t="s">
        <v>23</v>
      </c>
      <c r="C4" s="46"/>
      <c r="D4" s="46"/>
      <c r="E4" s="46"/>
      <c r="F4" s="46"/>
      <c r="G4" s="46"/>
      <c r="H4" s="46"/>
      <c r="I4" s="12">
        <v>17011770.219999999</v>
      </c>
      <c r="J4" s="13">
        <v>11</v>
      </c>
      <c r="K4" s="14">
        <f>I4/I21*100</f>
        <v>45.637041229347773</v>
      </c>
      <c r="L4" s="14">
        <f>Polska!K5</f>
        <v>69.941325917816528</v>
      </c>
    </row>
    <row r="5" spans="1:13" s="2" customFormat="1" ht="30" customHeight="1" x14ac:dyDescent="0.2">
      <c r="A5" s="9">
        <f t="shared" si="0"/>
        <v>2</v>
      </c>
      <c r="B5" s="46" t="s">
        <v>69</v>
      </c>
      <c r="C5" s="46"/>
      <c r="D5" s="46"/>
      <c r="E5" s="46"/>
      <c r="F5" s="46"/>
      <c r="G5" s="46"/>
      <c r="H5" s="46"/>
      <c r="I5" s="12">
        <v>16672380.869999999</v>
      </c>
      <c r="J5" s="15">
        <v>14</v>
      </c>
      <c r="K5" s="14">
        <f>I5/I21*100</f>
        <v>44.726570093278575</v>
      </c>
      <c r="L5" s="14">
        <f>Polska!K6</f>
        <v>20.731095001365304</v>
      </c>
    </row>
    <row r="6" spans="1:13" s="2" customFormat="1" ht="15" customHeight="1" x14ac:dyDescent="0.2">
      <c r="A6" s="9">
        <f t="shared" si="0"/>
        <v>3</v>
      </c>
      <c r="B6" s="46" t="s">
        <v>22</v>
      </c>
      <c r="C6" s="46"/>
      <c r="D6" s="46"/>
      <c r="E6" s="46"/>
      <c r="F6" s="46"/>
      <c r="G6" s="46"/>
      <c r="H6" s="46"/>
      <c r="I6" s="12">
        <f>SUM(I7:I20)</f>
        <v>3592082.7800000003</v>
      </c>
      <c r="J6" s="16">
        <f>SUM(J7:J20)</f>
        <v>39</v>
      </c>
      <c r="K6" s="14">
        <f>I6/I21*100</f>
        <v>9.6363886773736471</v>
      </c>
      <c r="L6" s="14">
        <f>Polska!K7</f>
        <v>9.3275790808181682</v>
      </c>
    </row>
    <row r="7" spans="1:13" ht="15" customHeight="1" x14ac:dyDescent="0.2">
      <c r="A7" s="17" t="s">
        <v>7</v>
      </c>
      <c r="B7" s="44" t="s">
        <v>21</v>
      </c>
      <c r="C7" s="44"/>
      <c r="D7" s="44"/>
      <c r="E7" s="44"/>
      <c r="F7" s="44"/>
      <c r="G7" s="44"/>
      <c r="H7" s="44"/>
      <c r="I7" s="31">
        <v>0</v>
      </c>
      <c r="J7" s="32">
        <v>0</v>
      </c>
      <c r="K7" s="19">
        <f>I7/I6*100</f>
        <v>0</v>
      </c>
      <c r="L7" s="19">
        <f>Polska!K8</f>
        <v>10.196076575454525</v>
      </c>
      <c r="M7" s="5"/>
    </row>
    <row r="8" spans="1:13" s="3" customFormat="1" ht="30" customHeight="1" x14ac:dyDescent="0.2">
      <c r="A8" s="17" t="s">
        <v>8</v>
      </c>
      <c r="B8" s="44" t="s">
        <v>25</v>
      </c>
      <c r="C8" s="44"/>
      <c r="D8" s="44"/>
      <c r="E8" s="44"/>
      <c r="F8" s="44"/>
      <c r="G8" s="44"/>
      <c r="H8" s="44"/>
      <c r="I8" s="31">
        <v>299320.25</v>
      </c>
      <c r="J8" s="32">
        <v>5</v>
      </c>
      <c r="K8" s="19">
        <f>I8/I6*100</f>
        <v>8.3327770636733476</v>
      </c>
      <c r="L8" s="19">
        <f>Polska!K9</f>
        <v>12.445535055922443</v>
      </c>
      <c r="M8" s="6"/>
    </row>
    <row r="9" spans="1:13" s="3" customFormat="1" ht="30" customHeight="1" x14ac:dyDescent="0.2">
      <c r="A9" s="17" t="s">
        <v>9</v>
      </c>
      <c r="B9" s="44" t="s">
        <v>26</v>
      </c>
      <c r="C9" s="44"/>
      <c r="D9" s="44"/>
      <c r="E9" s="44"/>
      <c r="F9" s="44"/>
      <c r="G9" s="44"/>
      <c r="H9" s="44"/>
      <c r="I9" s="31">
        <v>186400</v>
      </c>
      <c r="J9" s="32">
        <v>3</v>
      </c>
      <c r="K9" s="19">
        <f>I9/I6*100</f>
        <v>5.1891899885447508</v>
      </c>
      <c r="L9" s="19">
        <f>Polska!K10</f>
        <v>8.8298096053529012</v>
      </c>
      <c r="M9" s="6"/>
    </row>
    <row r="10" spans="1:13" s="3" customFormat="1" ht="30" customHeight="1" x14ac:dyDescent="0.2">
      <c r="A10" s="17" t="s">
        <v>10</v>
      </c>
      <c r="B10" s="44" t="s">
        <v>27</v>
      </c>
      <c r="C10" s="44"/>
      <c r="D10" s="44"/>
      <c r="E10" s="44"/>
      <c r="F10" s="44"/>
      <c r="G10" s="44"/>
      <c r="H10" s="44"/>
      <c r="I10" s="31">
        <v>0</v>
      </c>
      <c r="J10" s="32">
        <v>0</v>
      </c>
      <c r="K10" s="19">
        <f>I10/I6*100</f>
        <v>0</v>
      </c>
      <c r="L10" s="19">
        <f>Polska!K11</f>
        <v>2.7281724995716563</v>
      </c>
      <c r="M10" s="6"/>
    </row>
    <row r="11" spans="1:13" s="3" customFormat="1" ht="15" customHeight="1" x14ac:dyDescent="0.2">
      <c r="A11" s="17" t="s">
        <v>11</v>
      </c>
      <c r="B11" s="44" t="s">
        <v>55</v>
      </c>
      <c r="C11" s="44"/>
      <c r="D11" s="44"/>
      <c r="E11" s="44"/>
      <c r="F11" s="44"/>
      <c r="G11" s="44"/>
      <c r="H11" s="44"/>
      <c r="I11" s="31">
        <v>0</v>
      </c>
      <c r="J11" s="32">
        <v>0</v>
      </c>
      <c r="K11" s="19">
        <f>I11/I6*100</f>
        <v>0</v>
      </c>
      <c r="L11" s="19">
        <f>Polska!K12</f>
        <v>19.962070267272299</v>
      </c>
      <c r="M11" s="6"/>
    </row>
    <row r="12" spans="1:13" ht="30" customHeight="1" x14ac:dyDescent="0.2">
      <c r="A12" s="17" t="s">
        <v>12</v>
      </c>
      <c r="B12" s="44" t="s">
        <v>28</v>
      </c>
      <c r="C12" s="44"/>
      <c r="D12" s="44"/>
      <c r="E12" s="44"/>
      <c r="F12" s="44"/>
      <c r="G12" s="44"/>
      <c r="H12" s="44"/>
      <c r="I12" s="31">
        <v>191201.7</v>
      </c>
      <c r="J12" s="32">
        <v>2</v>
      </c>
      <c r="K12" s="19">
        <f>I12/I6*100</f>
        <v>5.3228645248537401</v>
      </c>
      <c r="L12" s="19">
        <f>Polska!K13</f>
        <v>1.6153756055941664</v>
      </c>
      <c r="M12" s="5"/>
    </row>
    <row r="13" spans="1:13" ht="15" customHeight="1" x14ac:dyDescent="0.2">
      <c r="A13" s="17" t="s">
        <v>13</v>
      </c>
      <c r="B13" s="44" t="s">
        <v>29</v>
      </c>
      <c r="C13" s="44"/>
      <c r="D13" s="44"/>
      <c r="E13" s="44"/>
      <c r="F13" s="44"/>
      <c r="G13" s="44"/>
      <c r="H13" s="44"/>
      <c r="I13" s="31">
        <v>0</v>
      </c>
      <c r="J13" s="32">
        <v>0</v>
      </c>
      <c r="K13" s="19">
        <f>I13/I6*100</f>
        <v>0</v>
      </c>
      <c r="L13" s="19">
        <f>Polska!K14</f>
        <v>0</v>
      </c>
      <c r="M13" s="5"/>
    </row>
    <row r="14" spans="1:13" ht="15" customHeight="1" x14ac:dyDescent="0.2">
      <c r="A14" s="17" t="s">
        <v>14</v>
      </c>
      <c r="B14" s="44" t="s">
        <v>30</v>
      </c>
      <c r="C14" s="44"/>
      <c r="D14" s="44"/>
      <c r="E14" s="44"/>
      <c r="F14" s="44"/>
      <c r="G14" s="44"/>
      <c r="H14" s="44"/>
      <c r="I14" s="31">
        <v>0</v>
      </c>
      <c r="J14" s="32">
        <v>0</v>
      </c>
      <c r="K14" s="19">
        <f>I14/I6*100</f>
        <v>0</v>
      </c>
      <c r="L14" s="19">
        <f>Polska!K15</f>
        <v>0</v>
      </c>
      <c r="M14" s="5"/>
    </row>
    <row r="15" spans="1:13" ht="30" customHeight="1" x14ac:dyDescent="0.2">
      <c r="A15" s="17" t="s">
        <v>15</v>
      </c>
      <c r="B15" s="44" t="s">
        <v>31</v>
      </c>
      <c r="C15" s="44"/>
      <c r="D15" s="44"/>
      <c r="E15" s="44"/>
      <c r="F15" s="44"/>
      <c r="G15" s="44"/>
      <c r="H15" s="44"/>
      <c r="I15" s="31">
        <v>41100</v>
      </c>
      <c r="J15" s="32">
        <v>1</v>
      </c>
      <c r="K15" s="19">
        <f>I15/I6*100</f>
        <v>1.1441829856716164</v>
      </c>
      <c r="L15" s="19">
        <f>Polska!K16</f>
        <v>0.28478355270609873</v>
      </c>
      <c r="M15" s="5"/>
    </row>
    <row r="16" spans="1:13" ht="30" customHeight="1" x14ac:dyDescent="0.2">
      <c r="A16" s="17" t="s">
        <v>16</v>
      </c>
      <c r="B16" s="44" t="s">
        <v>32</v>
      </c>
      <c r="C16" s="44"/>
      <c r="D16" s="44"/>
      <c r="E16" s="44"/>
      <c r="F16" s="44"/>
      <c r="G16" s="44"/>
      <c r="H16" s="44"/>
      <c r="I16" s="31">
        <v>1069990.75</v>
      </c>
      <c r="J16" s="32">
        <v>16</v>
      </c>
      <c r="K16" s="19">
        <f>I16/I6*100</f>
        <v>29.787474719610994</v>
      </c>
      <c r="L16" s="19">
        <f>Polska!K17</f>
        <v>26.653371958088684</v>
      </c>
      <c r="M16" s="5"/>
    </row>
    <row r="17" spans="1:13" ht="30" customHeight="1" x14ac:dyDescent="0.2">
      <c r="A17" s="17" t="s">
        <v>17</v>
      </c>
      <c r="B17" s="44" t="s">
        <v>33</v>
      </c>
      <c r="C17" s="44"/>
      <c r="D17" s="44"/>
      <c r="E17" s="44"/>
      <c r="F17" s="44"/>
      <c r="G17" s="44"/>
      <c r="H17" s="44"/>
      <c r="I17" s="31">
        <v>41300</v>
      </c>
      <c r="J17" s="32">
        <v>1</v>
      </c>
      <c r="K17" s="19">
        <f>I17/I6*100</f>
        <v>1.1497507860885099</v>
      </c>
      <c r="L17" s="19">
        <f>Polska!K18</f>
        <v>3.7059107838676586</v>
      </c>
      <c r="M17" s="5"/>
    </row>
    <row r="18" spans="1:13" ht="30" customHeight="1" x14ac:dyDescent="0.2">
      <c r="A18" s="17" t="s">
        <v>18</v>
      </c>
      <c r="B18" s="45" t="s">
        <v>34</v>
      </c>
      <c r="C18" s="45"/>
      <c r="D18" s="45"/>
      <c r="E18" s="45"/>
      <c r="F18" s="45"/>
      <c r="G18" s="45"/>
      <c r="H18" s="45"/>
      <c r="I18" s="31">
        <v>0</v>
      </c>
      <c r="J18" s="32">
        <v>0</v>
      </c>
      <c r="K18" s="19">
        <f>I18/I6*100</f>
        <v>0</v>
      </c>
      <c r="L18" s="19">
        <f>Polska!K19</f>
        <v>2.1221934187561962</v>
      </c>
      <c r="M18" s="5"/>
    </row>
    <row r="19" spans="1:13" ht="30" customHeight="1" x14ac:dyDescent="0.2">
      <c r="A19" s="17" t="s">
        <v>19</v>
      </c>
      <c r="B19" s="44" t="s">
        <v>35</v>
      </c>
      <c r="C19" s="44"/>
      <c r="D19" s="44"/>
      <c r="E19" s="44"/>
      <c r="F19" s="44"/>
      <c r="G19" s="44"/>
      <c r="H19" s="44"/>
      <c r="I19" s="31">
        <v>0</v>
      </c>
      <c r="J19" s="32">
        <v>0</v>
      </c>
      <c r="K19" s="19">
        <f>I19/I6*100</f>
        <v>0</v>
      </c>
      <c r="L19" s="19">
        <f>Polska!K20</f>
        <v>2.9452830468673685</v>
      </c>
      <c r="M19" s="5"/>
    </row>
    <row r="20" spans="1:13" ht="30" customHeight="1" x14ac:dyDescent="0.2">
      <c r="A20" s="17" t="s">
        <v>20</v>
      </c>
      <c r="B20" s="44" t="s">
        <v>36</v>
      </c>
      <c r="C20" s="44"/>
      <c r="D20" s="44"/>
      <c r="E20" s="44"/>
      <c r="F20" s="44"/>
      <c r="G20" s="44"/>
      <c r="H20" s="44"/>
      <c r="I20" s="31">
        <v>1762770.08</v>
      </c>
      <c r="J20" s="32">
        <v>11</v>
      </c>
      <c r="K20" s="19">
        <f>I20/I6*100</f>
        <v>49.073759931557035</v>
      </c>
      <c r="L20" s="19">
        <f>Polska!K21</f>
        <v>8.5114176305460152</v>
      </c>
      <c r="M20" s="5"/>
    </row>
    <row r="21" spans="1:13" s="3" customFormat="1" ht="15" customHeight="1" x14ac:dyDescent="0.2">
      <c r="A21" s="9">
        <v>4</v>
      </c>
      <c r="B21" s="54" t="s">
        <v>3</v>
      </c>
      <c r="C21" s="54"/>
      <c r="D21" s="54"/>
      <c r="E21" s="54"/>
      <c r="F21" s="54"/>
      <c r="G21" s="54"/>
      <c r="H21" s="54"/>
      <c r="I21" s="12">
        <f>I4+I5+I6</f>
        <v>37276233.869999997</v>
      </c>
      <c r="J21" s="20" t="s">
        <v>2</v>
      </c>
      <c r="K21" s="21">
        <f>I21/I$21*100</f>
        <v>100</v>
      </c>
      <c r="L21" s="22" t="s">
        <v>2</v>
      </c>
    </row>
    <row r="22" spans="1:13" ht="15" customHeight="1" x14ac:dyDescent="0.2">
      <c r="A22" s="23">
        <v>5</v>
      </c>
      <c r="B22" s="37" t="s">
        <v>37</v>
      </c>
      <c r="C22" s="38"/>
      <c r="D22" s="38"/>
      <c r="E22" s="38"/>
      <c r="F22" s="38"/>
      <c r="G22" s="38"/>
      <c r="H22" s="39"/>
      <c r="I22" s="24">
        <v>37734432</v>
      </c>
      <c r="J22" s="25" t="s">
        <v>6</v>
      </c>
      <c r="K22" s="40">
        <f>I21/I22*100</f>
        <v>98.785729357208822</v>
      </c>
      <c r="L22" s="41"/>
    </row>
    <row r="23" spans="1:13" ht="65.45" customHeight="1" x14ac:dyDescent="0.2">
      <c r="A23" s="28"/>
      <c r="B23" s="26" t="s">
        <v>65</v>
      </c>
      <c r="C23" s="29"/>
      <c r="D23" s="42" t="s">
        <v>60</v>
      </c>
      <c r="E23" s="43"/>
      <c r="F23" s="43"/>
      <c r="G23" s="30"/>
      <c r="H23" s="26" t="s">
        <v>61</v>
      </c>
      <c r="I23" s="27"/>
      <c r="J23" s="27"/>
      <c r="K23" s="27"/>
      <c r="L23" s="27"/>
    </row>
    <row r="24" spans="1:13" ht="15.75" x14ac:dyDescent="0.2">
      <c r="A24" s="27"/>
      <c r="B24" s="43" t="s">
        <v>38</v>
      </c>
      <c r="C24" s="43"/>
      <c r="D24" s="43"/>
      <c r="E24" s="43"/>
      <c r="F24" s="43"/>
      <c r="G24" s="43"/>
      <c r="H24" s="43"/>
      <c r="I24" s="27"/>
      <c r="J24" s="27"/>
      <c r="K24" s="27"/>
      <c r="L24" s="27"/>
    </row>
    <row r="25" spans="1:13" ht="15.75" x14ac:dyDescent="0.2">
      <c r="A25" s="27"/>
      <c r="B25" s="27" t="s">
        <v>68</v>
      </c>
      <c r="C25" s="26"/>
      <c r="D25" s="26"/>
      <c r="E25" s="26"/>
      <c r="F25" s="26"/>
      <c r="G25" s="26"/>
      <c r="H25" s="26"/>
      <c r="I25" s="27"/>
      <c r="J25" s="27"/>
      <c r="K25" s="27"/>
      <c r="L25" s="27"/>
    </row>
    <row r="26" spans="1:13" x14ac:dyDescent="0.2">
      <c r="B26" s="1"/>
      <c r="C26" s="1"/>
      <c r="D26" s="1"/>
      <c r="E26" s="1"/>
      <c r="F26" s="1"/>
      <c r="G26" s="1"/>
      <c r="H26" s="1"/>
    </row>
    <row r="27" spans="1:13" x14ac:dyDescent="0.2">
      <c r="B27" s="1"/>
      <c r="C27" s="1"/>
      <c r="D27" s="1"/>
      <c r="E27" s="1"/>
      <c r="F27" s="1"/>
      <c r="G27" s="1"/>
      <c r="H27" s="1"/>
    </row>
    <row r="28" spans="1:13" x14ac:dyDescent="0.2">
      <c r="B28" s="1"/>
      <c r="C28" s="1"/>
      <c r="D28" s="1"/>
      <c r="E28" s="1"/>
      <c r="F28" s="1"/>
      <c r="G28" s="1"/>
      <c r="H28" s="1"/>
    </row>
    <row r="29" spans="1:13" x14ac:dyDescent="0.2">
      <c r="B29" s="1"/>
      <c r="C29" s="1"/>
      <c r="D29" s="1"/>
      <c r="E29" s="1"/>
      <c r="F29" s="1"/>
      <c r="G29" s="1"/>
      <c r="H29" s="1"/>
    </row>
    <row r="30" spans="1:13" x14ac:dyDescent="0.2">
      <c r="B30" s="1"/>
      <c r="C30" s="1"/>
      <c r="D30" s="1"/>
      <c r="E30" s="1"/>
      <c r="F30" s="1"/>
      <c r="G30" s="1"/>
      <c r="H30" s="1"/>
    </row>
    <row r="31" spans="1:13" x14ac:dyDescent="0.2">
      <c r="B31" s="1"/>
      <c r="C31" s="1"/>
      <c r="D31" s="1"/>
      <c r="E31" s="1"/>
      <c r="F31" s="1"/>
      <c r="G31" s="1"/>
      <c r="H31" s="1"/>
    </row>
    <row r="32" spans="1:13" x14ac:dyDescent="0.2">
      <c r="B32" s="1"/>
      <c r="C32" s="1"/>
      <c r="D32" s="1"/>
      <c r="E32" s="1"/>
      <c r="F32" s="1"/>
      <c r="G32" s="1"/>
      <c r="H32" s="1"/>
    </row>
    <row r="33" s="1" customFormat="1" x14ac:dyDescent="0.2"/>
    <row r="34" s="1" customFormat="1" x14ac:dyDescent="0.2"/>
    <row r="35" s="1" customFormat="1" x14ac:dyDescent="0.2"/>
    <row r="36" s="1" customFormat="1" x14ac:dyDescent="0.2"/>
    <row r="37" s="1" customFormat="1" x14ac:dyDescent="0.2"/>
    <row r="38" s="1" customFormat="1" x14ac:dyDescent="0.2"/>
    <row r="39" s="1" customFormat="1" x14ac:dyDescent="0.2"/>
    <row r="40" s="1" customFormat="1" x14ac:dyDescent="0.2"/>
    <row r="41" s="1" customFormat="1" x14ac:dyDescent="0.2"/>
    <row r="42" s="1" customFormat="1" x14ac:dyDescent="0.2"/>
    <row r="43" s="1" customFormat="1" x14ac:dyDescent="0.2"/>
    <row r="44" s="1" customFormat="1" x14ac:dyDescent="0.2"/>
    <row r="45" s="1" customFormat="1" x14ac:dyDescent="0.2"/>
    <row r="46" s="1" customFormat="1" x14ac:dyDescent="0.2"/>
    <row r="47" s="1" customFormat="1" x14ac:dyDescent="0.2"/>
    <row r="48" s="1" customFormat="1" x14ac:dyDescent="0.2"/>
    <row r="49" spans="2:8" x14ac:dyDescent="0.2">
      <c r="B49" s="1"/>
      <c r="C49" s="1"/>
      <c r="D49" s="1"/>
      <c r="E49" s="1"/>
      <c r="F49" s="1"/>
      <c r="G49" s="1"/>
      <c r="H49" s="1"/>
    </row>
    <row r="50" spans="2:8" x14ac:dyDescent="0.2">
      <c r="B50" s="1"/>
      <c r="C50" s="1"/>
      <c r="D50" s="1"/>
      <c r="E50" s="1"/>
      <c r="F50" s="1"/>
      <c r="G50" s="1"/>
      <c r="H50" s="1"/>
    </row>
    <row r="51" spans="2:8" x14ac:dyDescent="0.2">
      <c r="B51" s="1"/>
      <c r="C51" s="1"/>
      <c r="D51" s="1"/>
      <c r="E51" s="1"/>
      <c r="F51" s="1"/>
      <c r="G51" s="1"/>
      <c r="H51" s="1"/>
    </row>
    <row r="52" spans="2:8" x14ac:dyDescent="0.2">
      <c r="B52" s="1"/>
      <c r="C52" s="1"/>
      <c r="D52" s="1"/>
      <c r="E52" s="1"/>
      <c r="F52" s="1"/>
      <c r="G52" s="1"/>
      <c r="H52" s="1"/>
    </row>
    <row r="53" spans="2:8" x14ac:dyDescent="0.2">
      <c r="B53" s="1"/>
      <c r="C53" s="1"/>
      <c r="D53" s="1"/>
      <c r="E53" s="1"/>
      <c r="F53" s="1"/>
      <c r="G53" s="1"/>
      <c r="H53" s="1"/>
    </row>
    <row r="54" spans="2:8" x14ac:dyDescent="0.2">
      <c r="B54" s="1"/>
      <c r="C54" s="1"/>
      <c r="D54" s="1"/>
      <c r="E54" s="1"/>
      <c r="F54" s="1"/>
      <c r="G54" s="1"/>
      <c r="H54" s="1"/>
    </row>
    <row r="55" spans="2:8" x14ac:dyDescent="0.2">
      <c r="B55" s="1"/>
      <c r="C55" s="1"/>
      <c r="D55" s="1"/>
      <c r="E55" s="1"/>
      <c r="F55" s="1"/>
      <c r="G55" s="1"/>
      <c r="H55" s="1"/>
    </row>
    <row r="56" spans="2:8" x14ac:dyDescent="0.2">
      <c r="B56" s="1"/>
      <c r="C56" s="1"/>
      <c r="D56" s="1"/>
      <c r="E56" s="1"/>
      <c r="F56" s="1"/>
      <c r="G56" s="1"/>
      <c r="H56" s="1"/>
    </row>
    <row r="57" spans="2:8" x14ac:dyDescent="0.2">
      <c r="B57" s="1"/>
      <c r="C57" s="1"/>
      <c r="D57" s="1"/>
      <c r="E57" s="1"/>
      <c r="F57" s="1"/>
      <c r="G57" s="1"/>
      <c r="H57" s="1"/>
    </row>
    <row r="58" spans="2:8" x14ac:dyDescent="0.2">
      <c r="B58" s="1"/>
      <c r="C58" s="1"/>
      <c r="D58" s="1"/>
      <c r="E58" s="1"/>
      <c r="F58" s="1"/>
      <c r="G58" s="1"/>
      <c r="H58" s="1"/>
    </row>
    <row r="59" spans="2:8" x14ac:dyDescent="0.2">
      <c r="B59" s="1"/>
      <c r="C59" s="1"/>
      <c r="D59" s="1"/>
      <c r="E59" s="1"/>
      <c r="F59" s="1"/>
      <c r="G59" s="1"/>
      <c r="H59" s="1"/>
    </row>
    <row r="60" spans="2:8" x14ac:dyDescent="0.2">
      <c r="B60" s="1"/>
      <c r="C60" s="1"/>
      <c r="D60" s="1"/>
      <c r="E60" s="1"/>
      <c r="F60" s="1"/>
      <c r="G60" s="1"/>
      <c r="H60" s="1"/>
    </row>
    <row r="61" spans="2:8" x14ac:dyDescent="0.2">
      <c r="B61" s="1"/>
      <c r="C61" s="1"/>
      <c r="D61" s="1"/>
      <c r="E61" s="1"/>
      <c r="F61" s="1"/>
      <c r="G61" s="1"/>
      <c r="H61" s="1"/>
    </row>
    <row r="62" spans="2:8" x14ac:dyDescent="0.2"/>
    <row r="63" spans="2:8" x14ac:dyDescent="0.2"/>
    <row r="64" spans="2:8" x14ac:dyDescent="0.2"/>
    <row r="65" x14ac:dyDescent="0.2"/>
    <row r="66" x14ac:dyDescent="0.2"/>
    <row r="67" x14ac:dyDescent="0.2"/>
    <row r="68" x14ac:dyDescent="0.2"/>
  </sheetData>
  <mergeCells count="27">
    <mergeCell ref="A1:L1"/>
    <mergeCell ref="A2:A3"/>
    <mergeCell ref="B2:H3"/>
    <mergeCell ref="I2:K2"/>
    <mergeCell ref="L2:L3"/>
    <mergeCell ref="B15:H15"/>
    <mergeCell ref="B4:H4"/>
    <mergeCell ref="B5:H5"/>
    <mergeCell ref="B6:H6"/>
    <mergeCell ref="B7:H7"/>
    <mergeCell ref="B8:H8"/>
    <mergeCell ref="B9:H9"/>
    <mergeCell ref="B10:H10"/>
    <mergeCell ref="B11:H11"/>
    <mergeCell ref="B12:H12"/>
    <mergeCell ref="B13:H13"/>
    <mergeCell ref="B14:H14"/>
    <mergeCell ref="B22:H22"/>
    <mergeCell ref="K22:L22"/>
    <mergeCell ref="D23:F23"/>
    <mergeCell ref="B24:H24"/>
    <mergeCell ref="B16:H16"/>
    <mergeCell ref="B17:H17"/>
    <mergeCell ref="B18:H18"/>
    <mergeCell ref="B19:H19"/>
    <mergeCell ref="B20:H20"/>
    <mergeCell ref="B21:H21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01FE4C9B333804894519571EC9662AA" ma:contentTypeVersion="14" ma:contentTypeDescription="Utwórz nowy dokument." ma:contentTypeScope="" ma:versionID="2139d3c3134fa4db2c83fb7739d21c3f">
  <xsd:schema xmlns:xsd="http://www.w3.org/2001/XMLSchema" xmlns:xs="http://www.w3.org/2001/XMLSchema" xmlns:p="http://schemas.microsoft.com/office/2006/metadata/properties" xmlns:ns3="976d21e3-d5e5-4afa-8e88-a52fc6c8af5a" xmlns:ns4="9d58fe40-200d-4454-be55-63beb9f2db99" targetNamespace="http://schemas.microsoft.com/office/2006/metadata/properties" ma:root="true" ma:fieldsID="b1f31e6e5e43ef6ea33f43f9f87b566d" ns3:_="" ns4:_="">
    <xsd:import namespace="976d21e3-d5e5-4afa-8e88-a52fc6c8af5a"/>
    <xsd:import namespace="9d58fe40-200d-4454-be55-63beb9f2db9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6d21e3-d5e5-4afa-8e88-a52fc6c8af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58fe40-200d-4454-be55-63beb9f2db9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AC162AC-530F-464F-893A-786E428E80E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04F03A-B394-4546-B35C-903A6FAC45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6d21e3-d5e5-4afa-8e88-a52fc6c8af5a"/>
    <ds:schemaRef ds:uri="9d58fe40-200d-4454-be55-63beb9f2db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C339946-7C6A-4275-A4ED-7C29FD53EB34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976d21e3-d5e5-4afa-8e88-a52fc6c8af5a"/>
    <ds:schemaRef ds:uri="9d58fe40-200d-4454-be55-63beb9f2db99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701bb044-3468-4f2c-bf36-cfc3a8e2add4}" enabled="1" method="Privileged" siteId="{4e80bc7d-72c3-4455-a15a-165f686713b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lista</vt:lpstr>
      <vt:lpstr>Polska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</vt:vector>
  </TitlesOfParts>
  <Company>PFRON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Samorządy wojewódzkie - Struktura wydatków ogółem na rehabilitację zawodową i społeczną osób niepełnosprawnych ze środków PFRON w 2025 roku</dc:title>
  <dc:creator>*.*</dc:creator>
  <cp:lastModifiedBy>Sasin Dominika</cp:lastModifiedBy>
  <cp:lastPrinted>2025-02-26T08:12:58Z</cp:lastPrinted>
  <dcterms:created xsi:type="dcterms:W3CDTF">2001-04-12T11:41:19Z</dcterms:created>
  <dcterms:modified xsi:type="dcterms:W3CDTF">2026-07-22T11:34:52Z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0x010100701FE4C9B333804894519571EC9662AA</vt:lpwstr>
  </property>
</Properties>
</file>