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83" i="1"/>
  <c r="E83"/>
  <c r="C83"/>
  <c r="D78"/>
  <c r="F77"/>
  <c r="F76"/>
  <c r="F73"/>
  <c r="F72"/>
  <c r="D71"/>
  <c r="F68"/>
  <c r="D83" l="1"/>
  <c r="C84"/>
  <c r="F83"/>
  <c r="I54"/>
  <c r="H54"/>
  <c r="G54"/>
  <c r="F54"/>
  <c r="D54"/>
  <c r="L54" s="1"/>
  <c r="C54"/>
  <c r="L53"/>
  <c r="K53"/>
  <c r="E53"/>
  <c r="L52"/>
  <c r="K52"/>
  <c r="J52" s="1"/>
  <c r="E52"/>
  <c r="L51"/>
  <c r="K51"/>
  <c r="J51" s="1"/>
  <c r="E51"/>
  <c r="L50"/>
  <c r="K50"/>
  <c r="J50" s="1"/>
  <c r="E50"/>
  <c r="L49"/>
  <c r="K49"/>
  <c r="E49"/>
  <c r="L48"/>
  <c r="K48"/>
  <c r="J48" s="1"/>
  <c r="E48"/>
  <c r="L47"/>
  <c r="K47"/>
  <c r="J47" s="1"/>
  <c r="E47"/>
  <c r="L46"/>
  <c r="K46"/>
  <c r="J46" s="1"/>
  <c r="E46"/>
  <c r="L45"/>
  <c r="K45"/>
  <c r="E45"/>
  <c r="L44"/>
  <c r="K44"/>
  <c r="J44" s="1"/>
  <c r="E44"/>
  <c r="L43"/>
  <c r="K43"/>
  <c r="J43" s="1"/>
  <c r="E43"/>
  <c r="L42"/>
  <c r="K42"/>
  <c r="J42" s="1"/>
  <c r="E42"/>
  <c r="L41"/>
  <c r="K41"/>
  <c r="E41"/>
  <c r="L40"/>
  <c r="K40"/>
  <c r="J40" s="1"/>
  <c r="E40"/>
  <c r="L39"/>
  <c r="K39"/>
  <c r="J39" s="1"/>
  <c r="E39"/>
  <c r="L38"/>
  <c r="K38"/>
  <c r="J38" s="1"/>
  <c r="E38"/>
  <c r="L37"/>
  <c r="K37"/>
  <c r="E37"/>
  <c r="L36"/>
  <c r="K36"/>
  <c r="J36" s="1"/>
  <c r="E36"/>
  <c r="L35"/>
  <c r="K35"/>
  <c r="J35" s="1"/>
  <c r="E35"/>
  <c r="L34"/>
  <c r="K34"/>
  <c r="J34" s="1"/>
  <c r="E34"/>
  <c r="L33"/>
  <c r="K33"/>
  <c r="E33"/>
  <c r="E54" l="1"/>
  <c r="J33"/>
  <c r="J37"/>
  <c r="J41"/>
  <c r="J45"/>
  <c r="J49"/>
  <c r="J53"/>
  <c r="K54"/>
  <c r="J54" s="1"/>
</calcChain>
</file>

<file path=xl/sharedStrings.xml><?xml version="1.0" encoding="utf-8"?>
<sst xmlns="http://schemas.openxmlformats.org/spreadsheetml/2006/main" count="304" uniqueCount="239">
  <si>
    <t xml:space="preserve">Podział środków PFRON dla samorządów powiatowych w 2014 roku. </t>
  </si>
  <si>
    <t>Nr</t>
  </si>
  <si>
    <t>Powiat</t>
  </si>
  <si>
    <t>Środki 
dla powiatu ogółem</t>
  </si>
  <si>
    <t>w tym
 środki na WTZ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</si>
  <si>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</si>
  <si>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</si>
  <si>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</si>
  <si>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</si>
  <si>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</si>
  <si>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</si>
  <si>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</si>
  <si>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</si>
  <si>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</si>
  <si>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</si>
  <si>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</si>
  <si>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</si>
  <si>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</si>
  <si>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olecki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</si>
  <si>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</si>
  <si>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</si>
  <si>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</si>
  <si>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</si>
  <si>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</si>
  <si>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</si>
  <si>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</si>
  <si>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 xml:space="preserve">Podział środków PFRON dla samorządów wojewódzkich w 2014 roku </t>
  </si>
  <si>
    <t>Województwo</t>
  </si>
  <si>
    <t>Środki 
dla województwa 
ogółem</t>
  </si>
  <si>
    <t>Warmińsko-Mazurskie</t>
  </si>
  <si>
    <t>lp</t>
  </si>
  <si>
    <t>Moduł I</t>
  </si>
  <si>
    <t>Moduł II</t>
  </si>
  <si>
    <t>Obsługa</t>
  </si>
  <si>
    <t>Promocja</t>
  </si>
  <si>
    <t>Ewaluacja</t>
  </si>
  <si>
    <t>Ogółem</t>
  </si>
  <si>
    <t>w tym</t>
  </si>
  <si>
    <t>Bieżące</t>
  </si>
  <si>
    <t>Inwestycyjne</t>
  </si>
  <si>
    <t>Razem</t>
  </si>
  <si>
    <t>bieżące</t>
  </si>
  <si>
    <t>inwestycyjne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</si>
  <si>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</si>
  <si>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</si>
  <si>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</si>
  <si>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</si>
  <si>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</si>
  <si>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</si>
  <si>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GOŁDAPSKI</t>
  </si>
  <si>
    <t>POWIAT IŁAWSKI</t>
  </si>
  <si>
    <t>POWIAT KĘTRZYŃSKI</t>
  </si>
  <si>
    <t>POWIAT LIDZBARSKI</t>
  </si>
  <si>
    <t>POWIAT M.ELBLĄG</t>
  </si>
  <si>
    <t>POWIAT M.OLSZTYN</t>
  </si>
  <si>
    <t>POWIAT MRĄGOWSKI</t>
  </si>
  <si>
    <t>POWIAT NIDZICKI</t>
  </si>
  <si>
    <t>POWIAT NOWOMIEJSKI</t>
  </si>
  <si>
    <t>POWIAT OLECKO</t>
  </si>
  <si>
    <t>POWIAT OLSZTYŃSKI</t>
  </si>
  <si>
    <t>POWIAT OSTRÓDZKI</t>
  </si>
  <si>
    <t>POWIAT PISKI</t>
  </si>
  <si>
    <t>POWIAT SZCZYCIEŃSKI</t>
  </si>
  <si>
    <t>POWIAT WĘGORZEWSKI</t>
  </si>
  <si>
    <t>Obszary</t>
  </si>
  <si>
    <t>A</t>
  </si>
  <si>
    <t>B</t>
  </si>
  <si>
    <t>C</t>
  </si>
  <si>
    <t>D</t>
  </si>
  <si>
    <t>G</t>
  </si>
  <si>
    <t>Urząd Marszałkowski</t>
  </si>
  <si>
    <t>Suma</t>
  </si>
  <si>
    <t>Łącznie</t>
  </si>
  <si>
    <t>ZAPOTRZEBOWANIE NA ŚRODKI FINANSOWE NIEZBĘDNE NA REALIZACJĘ PROGRAMU "AKTYWNY SAMORZĄD" W 2014</t>
  </si>
  <si>
    <t>ZAPOTRZEBOWANIE NA ŚRODKI FINANSOWE NIEZBĘDNE NA REALIZACJĘ PROGRAMU
PN. "PROGRAM WYRÓWNYWANIA RÓŻNIC MIĘDZY REGIONAMI II"  W 2014</t>
  </si>
  <si>
    <t>Pracodawcy, którzy osiągnęli 6% wskaźnik zatrudnienia osób niepełnosprawnych w 2014 r.</t>
  </si>
  <si>
    <t>nazwa</t>
  </si>
  <si>
    <t>kod</t>
  </si>
  <si>
    <t>miasto</t>
  </si>
  <si>
    <t>STAROSTWO POWIATOWE</t>
  </si>
  <si>
    <t>19-500</t>
  </si>
  <si>
    <t>GOŁDAP</t>
  </si>
  <si>
    <t>STAROSTWO POWIATOWE W BARTOSZYCACH</t>
  </si>
  <si>
    <t>11-200</t>
  </si>
  <si>
    <t>BARTOSZYCE</t>
  </si>
  <si>
    <t>STAROSTWO POWIATOWE W BRANIEWIE</t>
  </si>
  <si>
    <t>14-500</t>
  </si>
  <si>
    <t>BRANIEWO</t>
  </si>
  <si>
    <t>STAROSTWO POWIATOWE W DZIAŁDOWIE</t>
  </si>
  <si>
    <t>13-200</t>
  </si>
  <si>
    <t>DZIAŁDOWO</t>
  </si>
  <si>
    <t>STAROSTWO POWIATOWE W EŁKU</t>
  </si>
  <si>
    <t>19-300</t>
  </si>
  <si>
    <t>EŁK</t>
  </si>
  <si>
    <t>STAROSTWO POWIATOWE W GIŻYCKU</t>
  </si>
  <si>
    <t>11-500</t>
  </si>
  <si>
    <t>GIŻYCKO</t>
  </si>
  <si>
    <t>STAROSTWO POWIATOWE W IŁAWIE</t>
  </si>
  <si>
    <t>14-200</t>
  </si>
  <si>
    <t>IŁAWA</t>
  </si>
  <si>
    <t>STAROSTWO POWIATOWE W KĘTRZYNIE</t>
  </si>
  <si>
    <t>11-400</t>
  </si>
  <si>
    <t>KĘTRZYN</t>
  </si>
  <si>
    <t>STAROSTWO POWIATOWE W LIDZBARKU WARMIŃSKIM</t>
  </si>
  <si>
    <t>11-100</t>
  </si>
  <si>
    <t>LIDZBARK WARMIŃSKI</t>
  </si>
  <si>
    <t>STAROSTWO POWIATOWE W MRĄGOWIE</t>
  </si>
  <si>
    <t>11-700</t>
  </si>
  <si>
    <t>MRĄGOWO</t>
  </si>
  <si>
    <t>STAROSTWO POWIATOWE W NIDZICY</t>
  </si>
  <si>
    <t>13-100</t>
  </si>
  <si>
    <t>NIDZICA</t>
  </si>
  <si>
    <t>STAROSTWO POWIATOWE W NOWYM MIEŚCIE LUBAWSKIM</t>
  </si>
  <si>
    <t>13-300</t>
  </si>
  <si>
    <t>NOWE MIASTO LUBAWSKIE</t>
  </si>
  <si>
    <t>STAROSTWO POWIATOWE W OLECKU</t>
  </si>
  <si>
    <t>19-400</t>
  </si>
  <si>
    <t>OLECKO</t>
  </si>
  <si>
    <t>STAROSTWO POWIATOWE W OLSZTYNIE</t>
  </si>
  <si>
    <t>10-516</t>
  </si>
  <si>
    <t>OLSZTYN</t>
  </si>
  <si>
    <t>STAROSTWO POWIATOWE W PISZU</t>
  </si>
  <si>
    <t>12-200</t>
  </si>
  <si>
    <t>PISZ</t>
  </si>
  <si>
    <t>STAROSTWO POWIATOWE W SZCZYTNIE</t>
  </si>
  <si>
    <t>12-100</t>
  </si>
  <si>
    <t>SZCZYTNO</t>
  </si>
  <si>
    <t>STAROSTWO POWIATOWE W WĘGORZEWIE</t>
  </si>
  <si>
    <t>11-600</t>
  </si>
  <si>
    <t>WĘGORZEWO</t>
  </si>
  <si>
    <t>URZĄD GMINY</t>
  </si>
  <si>
    <t>12-140</t>
  </si>
  <si>
    <t>ŚWIĘTAJNO</t>
  </si>
  <si>
    <t>13-124</t>
  </si>
  <si>
    <t>KOZŁOWO</t>
  </si>
  <si>
    <t>11-220</t>
  </si>
  <si>
    <t>GÓROWO IŁAWECKIE</t>
  </si>
  <si>
    <t>13-306</t>
  </si>
  <si>
    <t>KURZĘTNIK</t>
  </si>
  <si>
    <t>11-001</t>
  </si>
  <si>
    <t>DYWITY</t>
  </si>
  <si>
    <t>11-135</t>
  </si>
  <si>
    <t>LUBOMINO</t>
  </si>
  <si>
    <t>11-410</t>
  </si>
  <si>
    <t>BARCIANY</t>
  </si>
  <si>
    <t>URZĄD GMINY DĄBRÓWNO</t>
  </si>
  <si>
    <t>14-120</t>
  </si>
  <si>
    <t>DĄBRÓWNO</t>
  </si>
  <si>
    <t>URZĄD GMINY DZIAŁDOWO</t>
  </si>
  <si>
    <t>URZĄD GMINY ELBLĄG</t>
  </si>
  <si>
    <t>82-300</t>
  </si>
  <si>
    <t>ELBLĄG</t>
  </si>
  <si>
    <t>URZĄD GMINY GRODZICZNO</t>
  </si>
  <si>
    <t>13-324</t>
  </si>
  <si>
    <t>GRODZICZNO</t>
  </si>
  <si>
    <t>URZĄD GMINY GRUNWALD Z SIEDZIBĄ W GIERZWAŁDZIE</t>
  </si>
  <si>
    <t>14-107</t>
  </si>
  <si>
    <t>GIERZWAŁD</t>
  </si>
  <si>
    <t>URZĄD GMINY IŁAWA</t>
  </si>
  <si>
    <t>URZĄD GMINY JEDWABNO</t>
  </si>
  <si>
    <t>12-122</t>
  </si>
  <si>
    <t>JEDWABNO</t>
  </si>
  <si>
    <t>URZĄD GMINY KĘTRZYN</t>
  </si>
  <si>
    <t>URZĄD GMINY MILEJEWO</t>
  </si>
  <si>
    <t>82-316</t>
  </si>
  <si>
    <t>MILEJEWO</t>
  </si>
  <si>
    <t>URZĄD GMINY MIŁKI</t>
  </si>
  <si>
    <t>11-513</t>
  </si>
  <si>
    <t>MIŁKI</t>
  </si>
  <si>
    <t>URZĄD GMINY NOWE MIASTO LUBAWSKIE Z SIEDZIBĄ W MSZANOWIE</t>
  </si>
  <si>
    <t>MSZANOWO</t>
  </si>
  <si>
    <t>URZĄD GMINY OSTRÓDA</t>
  </si>
  <si>
    <t>14-100</t>
  </si>
  <si>
    <t>OSTRÓDA</t>
  </si>
  <si>
    <t>URZĄD GMINY PROSTKI</t>
  </si>
  <si>
    <t>19-335</t>
  </si>
  <si>
    <t>PROSTKI</t>
  </si>
  <si>
    <t>URZĄD GMINY RYBNO</t>
  </si>
  <si>
    <t>13-220</t>
  </si>
  <si>
    <t>RYBNO</t>
  </si>
  <si>
    <t>URZĄD GMINY ŚWIĘTAJNO</t>
  </si>
  <si>
    <t>19-411</t>
  </si>
  <si>
    <t>URZĄD GMINY W BANIACH MAZURSKICH</t>
  </si>
  <si>
    <t>19-520</t>
  </si>
  <si>
    <t>BANIE MAZURSKIE</t>
  </si>
  <si>
    <t>URZĄD GMINY W GIETRZWAŁDZIE</t>
  </si>
  <si>
    <t>11-036</t>
  </si>
  <si>
    <t>GIETRZWAŁD</t>
  </si>
  <si>
    <t>URZĄD GMINY W GIŻYCKU</t>
  </si>
  <si>
    <t>URZĄD GMINY W GODKOWIE</t>
  </si>
  <si>
    <t>14-407</t>
  </si>
  <si>
    <t>GODKOWO</t>
  </si>
  <si>
    <t>URZĄD GMINY W KALINOWIE</t>
  </si>
  <si>
    <t>19-314</t>
  </si>
  <si>
    <t>KALINOWO</t>
  </si>
  <si>
    <t>URZĄD GMINY W LELKOWIE</t>
  </si>
  <si>
    <t>14-521</t>
  </si>
  <si>
    <t>LELKOWO</t>
  </si>
  <si>
    <t>URZĄD GMINY W MAŁDYTACH</t>
  </si>
  <si>
    <t>14-330</t>
  </si>
  <si>
    <t>MAŁDYTY</t>
  </si>
  <si>
    <t>URZĄD GMINY W MARKUSACH</t>
  </si>
  <si>
    <t>82-325</t>
  </si>
  <si>
    <t>MARKUSY</t>
  </si>
  <si>
    <t>URZĄD GMINY W PIECKACH</t>
  </si>
  <si>
    <t>11-710</t>
  </si>
  <si>
    <t>PIECKI</t>
  </si>
  <si>
    <t>URZĄD GMINY W PŁOSKINI</t>
  </si>
  <si>
    <t>14-526</t>
  </si>
  <si>
    <t>PŁOSKINIA</t>
  </si>
  <si>
    <t>URZĄD GMINY W POZEZDRZU</t>
  </si>
  <si>
    <t>11-610</t>
  </si>
  <si>
    <t>POZEZDRZE</t>
  </si>
  <si>
    <t>URZĄD MIASTA BARTOSZYCE</t>
  </si>
  <si>
    <t>URZĄD MIASTA EŁK</t>
  </si>
  <si>
    <t>URZĄD MIASTA I GMINY FROMBORK</t>
  </si>
  <si>
    <t>14-530</t>
  </si>
  <si>
    <t>FROMBORK</t>
  </si>
  <si>
    <t>URZĄD MIASTA I GMINY LIDZBARK</t>
  </si>
  <si>
    <t>13-230</t>
  </si>
  <si>
    <t>LIDZBARK</t>
  </si>
  <si>
    <t>URZĄD MIASTA I GMINY PASYM</t>
  </si>
  <si>
    <t>12-130</t>
  </si>
  <si>
    <t>PASYM</t>
  </si>
  <si>
    <t>URZĄD MIASTA I GMINY TOLKMICKO</t>
  </si>
  <si>
    <t>82-340</t>
  </si>
  <si>
    <t>TOLKMICKO</t>
  </si>
  <si>
    <t>URZĄD MIASTA I GMINY W MŁYNARACH</t>
  </si>
  <si>
    <t>14-420</t>
  </si>
  <si>
    <t>MŁYNARY</t>
  </si>
  <si>
    <t>URZĄD MIASTA I GMINY W RYNIE</t>
  </si>
  <si>
    <t>11-520</t>
  </si>
  <si>
    <t>RYN</t>
  </si>
  <si>
    <t>URZĄD MIASTA IŁAWY</t>
  </si>
  <si>
    <t>URZĄD MIASTA KĘTRZYN</t>
  </si>
  <si>
    <t>URZĄD MIASTA OLSZTYN</t>
  </si>
  <si>
    <t>10-900</t>
  </si>
  <si>
    <t>URZĄD MIASTA W BRANIEWIE</t>
  </si>
  <si>
    <t>URZĄD MIASTA W GÓROWIE IŁAWECKIM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</si>
</sst>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2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3" fontId="10" fillId="0" borderId="2" xfId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8" fillId="0" borderId="0" xfId="2" applyFont="1" applyAlignment="1">
      <alignment vertical="center"/>
    </xf>
    <xf numFmtId="0" fontId="9" fillId="0" borderId="0" xfId="0" applyFont="1" applyAlignment="1"/>
    <xf numFmtId="0" fontId="9" fillId="0" borderId="2" xfId="0" applyFont="1" applyBorder="1"/>
    <xf numFmtId="0" fontId="10" fillId="0" borderId="2" xfId="3" applyFont="1" applyBorder="1" applyAlignment="1">
      <alignment vertical="center" wrapText="1"/>
    </xf>
    <xf numFmtId="0" fontId="9" fillId="0" borderId="2" xfId="0" applyFont="1" applyBorder="1" applyProtection="1"/>
    <xf numFmtId="4" fontId="9" fillId="0" borderId="2" xfId="0" applyNumberFormat="1" applyFont="1" applyBorder="1" applyProtection="1">
      <protection locked="0"/>
    </xf>
    <xf numFmtId="4" fontId="9" fillId="0" borderId="2" xfId="0" applyNumberFormat="1" applyFont="1" applyBorder="1" applyProtection="1"/>
    <xf numFmtId="4" fontId="9" fillId="4" borderId="2" xfId="0" applyNumberFormat="1" applyFont="1" applyFill="1" applyBorder="1" applyProtection="1"/>
    <xf numFmtId="4" fontId="9" fillId="5" borderId="2" xfId="0" applyNumberFormat="1" applyFont="1" applyFill="1" applyBorder="1" applyProtection="1">
      <protection locked="0"/>
    </xf>
    <xf numFmtId="0" fontId="11" fillId="0" borderId="2" xfId="0" applyFont="1" applyBorder="1" applyProtection="1"/>
    <xf numFmtId="0" fontId="11" fillId="0" borderId="2" xfId="0" applyFont="1" applyFill="1" applyBorder="1" applyProtection="1"/>
    <xf numFmtId="4" fontId="11" fillId="0" borderId="2" xfId="0" applyNumberFormat="1" applyFont="1" applyBorder="1" applyProtection="1"/>
    <xf numFmtId="4" fontId="11" fillId="0" borderId="3" xfId="0" applyNumberFormat="1" applyFont="1" applyBorder="1" applyProtection="1"/>
    <xf numFmtId="0" fontId="9" fillId="0" borderId="0" xfId="0" applyFont="1" applyProtection="1"/>
    <xf numFmtId="3" fontId="12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13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 3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>
      <selection activeCell="A86" sqref="A86:D86"/>
    </sheetView>
  </sheetViews>
  <sheetFormatPr defaultRowHeight="15.75"/>
  <cols>
    <col min="1" max="1" width="7.42578125" style="5" customWidth="1"/>
    <col min="2" max="2" width="44.85546875" style="5" customWidth="1"/>
    <col min="3" max="3" width="15.5703125" style="5" customWidth="1"/>
    <col min="4" max="4" width="16.7109375" style="5" customWidth="1"/>
    <col min="5" max="5" width="15" style="5" customWidth="1"/>
    <col min="6" max="6" width="15.42578125" style="5" customWidth="1"/>
    <col min="7" max="7" width="11.140625" style="5" customWidth="1"/>
    <col min="8" max="8" width="11.28515625" style="5" customWidth="1"/>
    <col min="9" max="9" width="12.5703125" style="5" bestFit="1" customWidth="1"/>
    <col min="10" max="10" width="14.5703125" style="5" customWidth="1"/>
    <col min="11" max="11" width="13.7109375" style="5" customWidth="1"/>
    <col min="12" max="12" width="15" style="5" customWidth="1"/>
    <col min="13" max="16384" width="9.140625" style="5"/>
  </cols>
  <sheetData>
    <row r="1" spans="1:4" s="4" customFormat="1" ht="17.25">
      <c r="A1" s="2" t="s">
        <v>0</v>
      </c>
      <c r="B1" s="3"/>
      <c r="C1" s="3"/>
      <c r="D1" s="3"/>
    </row>
    <row r="2" spans="1:4" ht="47.25">
      <c r="A2" s="22" t="s">
        <v>1</v>
      </c>
      <c r="B2" s="23" t="s">
        <v>2</v>
      </c>
      <c r="C2" s="25" t="s">
        <v>3</v>
      </c>
      <c r="D2" s="25" t="s">
        <v>4</v>
      </c>
    </row>
    <row r="3" spans="1:4">
      <c r="A3" s="6">
        <v>304</v>
      </c>
      <c r="B3" s="7" t="s">
        <v>5</v>
      </c>
      <c r="C3" s="6">
        <v>1414556</v>
      </c>
      <c r="D3" s="6">
        <v>813780</v>
      </c>
    </row>
    <row r="4" spans="1:4">
      <c r="A4" s="6">
        <v>305</v>
      </c>
      <c r="B4" s="7" t="s">
        <v>6</v>
      </c>
      <c r="C4" s="6">
        <v>955052</v>
      </c>
      <c r="D4" s="6">
        <v>443880</v>
      </c>
    </row>
    <row r="5" spans="1:4">
      <c r="A5" s="6">
        <v>306</v>
      </c>
      <c r="B5" s="7" t="s">
        <v>7</v>
      </c>
      <c r="C5" s="6">
        <v>1696533</v>
      </c>
      <c r="D5" s="6">
        <v>813780</v>
      </c>
    </row>
    <row r="6" spans="1:4">
      <c r="A6" s="6">
        <v>307</v>
      </c>
      <c r="B6" s="7" t="s">
        <v>8</v>
      </c>
      <c r="C6" s="6">
        <v>2411630</v>
      </c>
      <c r="D6" s="6">
        <v>1775520</v>
      </c>
    </row>
    <row r="7" spans="1:4">
      <c r="A7" s="6">
        <v>308</v>
      </c>
      <c r="B7" s="7" t="s">
        <v>9</v>
      </c>
      <c r="C7" s="6">
        <v>1696325</v>
      </c>
      <c r="D7" s="6">
        <v>665820</v>
      </c>
    </row>
    <row r="8" spans="1:4">
      <c r="A8" s="6">
        <v>309</v>
      </c>
      <c r="B8" s="7" t="s">
        <v>10</v>
      </c>
      <c r="C8" s="6">
        <v>1563752</v>
      </c>
      <c r="D8" s="6">
        <v>739800</v>
      </c>
    </row>
    <row r="9" spans="1:4">
      <c r="A9" s="6">
        <v>310</v>
      </c>
      <c r="B9" s="7" t="s">
        <v>11</v>
      </c>
      <c r="C9" s="6">
        <v>1092847</v>
      </c>
      <c r="D9" s="6">
        <v>739800</v>
      </c>
    </row>
    <row r="10" spans="1:4">
      <c r="A10" s="6">
        <v>311</v>
      </c>
      <c r="B10" s="7" t="s">
        <v>12</v>
      </c>
      <c r="C10" s="6">
        <v>2684829</v>
      </c>
      <c r="D10" s="6">
        <v>1775520</v>
      </c>
    </row>
    <row r="11" spans="1:4">
      <c r="A11" s="6">
        <v>312</v>
      </c>
      <c r="B11" s="7" t="s">
        <v>13</v>
      </c>
      <c r="C11" s="6">
        <v>1314461</v>
      </c>
      <c r="D11" s="6">
        <v>517860</v>
      </c>
    </row>
    <row r="12" spans="1:4">
      <c r="A12" s="6">
        <v>313</v>
      </c>
      <c r="B12" s="7" t="s">
        <v>14</v>
      </c>
      <c r="C12" s="6">
        <v>1331127</v>
      </c>
      <c r="D12" s="6">
        <v>887760</v>
      </c>
    </row>
    <row r="13" spans="1:4">
      <c r="A13" s="6">
        <v>314</v>
      </c>
      <c r="B13" s="7" t="s">
        <v>15</v>
      </c>
      <c r="C13" s="6">
        <v>1970191</v>
      </c>
      <c r="D13" s="6">
        <v>1331640</v>
      </c>
    </row>
    <row r="14" spans="1:4">
      <c r="A14" s="6">
        <v>315</v>
      </c>
      <c r="B14" s="7" t="s">
        <v>16</v>
      </c>
      <c r="C14" s="6">
        <v>1277304</v>
      </c>
      <c r="D14" s="6">
        <v>813780</v>
      </c>
    </row>
    <row r="15" spans="1:4">
      <c r="A15" s="6">
        <v>316</v>
      </c>
      <c r="B15" s="7" t="s">
        <v>17</v>
      </c>
      <c r="C15" s="6">
        <v>1374816</v>
      </c>
      <c r="D15" s="6">
        <v>680616</v>
      </c>
    </row>
    <row r="16" spans="1:4">
      <c r="A16" s="6">
        <v>317</v>
      </c>
      <c r="B16" s="7" t="s">
        <v>18</v>
      </c>
      <c r="C16" s="6">
        <v>917047</v>
      </c>
      <c r="D16" s="6">
        <v>591840</v>
      </c>
    </row>
    <row r="17" spans="1:12">
      <c r="A17" s="6">
        <v>318</v>
      </c>
      <c r="B17" s="7" t="s">
        <v>19</v>
      </c>
      <c r="C17" s="6">
        <v>2753388</v>
      </c>
      <c r="D17" s="6">
        <v>1479600</v>
      </c>
    </row>
    <row r="18" spans="1:12">
      <c r="A18" s="6">
        <v>319</v>
      </c>
      <c r="B18" s="7" t="s">
        <v>20</v>
      </c>
      <c r="C18" s="6">
        <v>3070945</v>
      </c>
      <c r="D18" s="6">
        <v>1553580</v>
      </c>
    </row>
    <row r="19" spans="1:12">
      <c r="A19" s="6">
        <v>320</v>
      </c>
      <c r="B19" s="7" t="s">
        <v>21</v>
      </c>
      <c r="C19" s="6">
        <v>917276</v>
      </c>
      <c r="D19" s="6">
        <v>517860</v>
      </c>
    </row>
    <row r="20" spans="1:12">
      <c r="A20" s="6">
        <v>321</v>
      </c>
      <c r="B20" s="7" t="s">
        <v>22</v>
      </c>
      <c r="C20" s="6">
        <v>1697740</v>
      </c>
      <c r="D20" s="6">
        <v>739800</v>
      </c>
    </row>
    <row r="21" spans="1:12">
      <c r="A21" s="6">
        <v>322</v>
      </c>
      <c r="B21" s="7" t="s">
        <v>23</v>
      </c>
      <c r="C21" s="6">
        <v>770344</v>
      </c>
      <c r="D21" s="6">
        <v>517860</v>
      </c>
    </row>
    <row r="22" spans="1:12">
      <c r="A22" s="6">
        <v>323</v>
      </c>
      <c r="B22" s="7" t="s">
        <v>24</v>
      </c>
      <c r="C22" s="6">
        <v>3380157</v>
      </c>
      <c r="D22" s="6">
        <v>1627560</v>
      </c>
    </row>
    <row r="23" spans="1:12">
      <c r="A23" s="6">
        <v>324</v>
      </c>
      <c r="B23" s="7" t="s">
        <v>25</v>
      </c>
      <c r="C23" s="6">
        <v>3741928</v>
      </c>
      <c r="D23" s="6">
        <v>1775520</v>
      </c>
    </row>
    <row r="25" spans="1:12">
      <c r="A25" s="1" t="s">
        <v>26</v>
      </c>
      <c r="B25" s="1"/>
      <c r="C25" s="1"/>
      <c r="D25" s="8"/>
      <c r="E25" s="9"/>
      <c r="F25" s="9"/>
      <c r="G25" s="9"/>
    </row>
    <row r="26" spans="1:12" ht="63">
      <c r="A26" s="22" t="s">
        <v>1</v>
      </c>
      <c r="B26" s="23" t="s">
        <v>27</v>
      </c>
      <c r="C26" s="24" t="s">
        <v>28</v>
      </c>
      <c r="D26" s="8"/>
    </row>
    <row r="27" spans="1:12">
      <c r="A27" s="10">
        <v>14</v>
      </c>
      <c r="B27" s="11" t="s">
        <v>29</v>
      </c>
      <c r="C27" s="6">
        <v>7762159</v>
      </c>
    </row>
    <row r="30" spans="1:12" ht="17.25">
      <c r="A30" s="42" t="s">
        <v>73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>
      <c r="A31" s="38" t="s">
        <v>30</v>
      </c>
      <c r="B31" s="38" t="s">
        <v>2</v>
      </c>
      <c r="C31" s="43" t="s">
        <v>31</v>
      </c>
      <c r="D31" s="44"/>
      <c r="E31" s="45"/>
      <c r="F31" s="25" t="s">
        <v>32</v>
      </c>
      <c r="G31" s="25" t="s">
        <v>33</v>
      </c>
      <c r="H31" s="25" t="s">
        <v>34</v>
      </c>
      <c r="I31" s="25" t="s">
        <v>35</v>
      </c>
      <c r="J31" s="38" t="s">
        <v>36</v>
      </c>
      <c r="K31" s="43" t="s">
        <v>37</v>
      </c>
      <c r="L31" s="45"/>
    </row>
    <row r="32" spans="1:12">
      <c r="A32" s="40"/>
      <c r="B32" s="40"/>
      <c r="C32" s="25" t="s">
        <v>38</v>
      </c>
      <c r="D32" s="25" t="s">
        <v>39</v>
      </c>
      <c r="E32" s="25" t="s">
        <v>40</v>
      </c>
      <c r="F32" s="25" t="s">
        <v>38</v>
      </c>
      <c r="G32" s="25" t="s">
        <v>38</v>
      </c>
      <c r="H32" s="25" t="s">
        <v>38</v>
      </c>
      <c r="I32" s="25" t="s">
        <v>38</v>
      </c>
      <c r="J32" s="40"/>
      <c r="K32" s="25" t="s">
        <v>41</v>
      </c>
      <c r="L32" s="25" t="s">
        <v>42</v>
      </c>
    </row>
    <row r="33" spans="1:12">
      <c r="A33" s="12">
        <v>1</v>
      </c>
      <c r="B33" s="12" t="s">
        <v>43</v>
      </c>
      <c r="C33" s="13">
        <v>21500</v>
      </c>
      <c r="D33" s="13">
        <v>359800</v>
      </c>
      <c r="E33" s="14">
        <f>C33+D33</f>
        <v>381300</v>
      </c>
      <c r="F33" s="13">
        <v>420000</v>
      </c>
      <c r="G33" s="13">
        <v>40065</v>
      </c>
      <c r="H33" s="13">
        <v>8013</v>
      </c>
      <c r="I33" s="13">
        <v>4006.5</v>
      </c>
      <c r="J33" s="15">
        <f>K33+L33</f>
        <v>853384.5</v>
      </c>
      <c r="K33" s="14">
        <f>C33+F33+G33+H33+I33</f>
        <v>493584.5</v>
      </c>
      <c r="L33" s="14">
        <f>D33</f>
        <v>359800</v>
      </c>
    </row>
    <row r="34" spans="1:12">
      <c r="A34" s="12">
        <v>2</v>
      </c>
      <c r="B34" s="12" t="s">
        <v>44</v>
      </c>
      <c r="C34" s="13">
        <v>16400</v>
      </c>
      <c r="D34" s="13">
        <v>150000</v>
      </c>
      <c r="E34" s="14">
        <f t="shared" ref="E34:E53" si="0">C34+D34</f>
        <v>166400</v>
      </c>
      <c r="F34" s="13">
        <v>180000</v>
      </c>
      <c r="G34" s="13">
        <v>17320</v>
      </c>
      <c r="H34" s="13">
        <v>3464</v>
      </c>
      <c r="I34" s="13">
        <v>1732</v>
      </c>
      <c r="J34" s="15">
        <f t="shared" ref="J34:J54" si="1">K34+L34</f>
        <v>368916</v>
      </c>
      <c r="K34" s="14">
        <f t="shared" ref="K34:K54" si="2">C34+F34+G34+H34+I34</f>
        <v>218916</v>
      </c>
      <c r="L34" s="14">
        <f t="shared" ref="L34:L54" si="3">D34</f>
        <v>150000</v>
      </c>
    </row>
    <row r="35" spans="1:12">
      <c r="A35" s="12">
        <v>3</v>
      </c>
      <c r="B35" s="12" t="s">
        <v>45</v>
      </c>
      <c r="C35" s="13">
        <v>18300</v>
      </c>
      <c r="D35" s="13">
        <v>210000</v>
      </c>
      <c r="E35" s="14">
        <f t="shared" si="0"/>
        <v>228300</v>
      </c>
      <c r="F35" s="16">
        <v>61000</v>
      </c>
      <c r="G35" s="13">
        <v>14465</v>
      </c>
      <c r="H35" s="13">
        <v>2893</v>
      </c>
      <c r="I35" s="13">
        <v>1446.5</v>
      </c>
      <c r="J35" s="15">
        <f t="shared" si="1"/>
        <v>308104.5</v>
      </c>
      <c r="K35" s="14">
        <f t="shared" si="2"/>
        <v>98104.5</v>
      </c>
      <c r="L35" s="14">
        <f t="shared" si="3"/>
        <v>210000</v>
      </c>
    </row>
    <row r="36" spans="1:12">
      <c r="A36" s="12">
        <v>4</v>
      </c>
      <c r="B36" s="12" t="s">
        <v>46</v>
      </c>
      <c r="C36" s="13">
        <v>20000</v>
      </c>
      <c r="D36" s="13">
        <v>90000</v>
      </c>
      <c r="E36" s="14">
        <f t="shared" si="0"/>
        <v>110000</v>
      </c>
      <c r="F36" s="13">
        <v>120000</v>
      </c>
      <c r="G36" s="13">
        <v>11500</v>
      </c>
      <c r="H36" s="13">
        <v>2300</v>
      </c>
      <c r="I36" s="13">
        <v>1150</v>
      </c>
      <c r="J36" s="15">
        <f t="shared" si="1"/>
        <v>244950</v>
      </c>
      <c r="K36" s="14">
        <f t="shared" si="2"/>
        <v>154950</v>
      </c>
      <c r="L36" s="14">
        <f t="shared" si="3"/>
        <v>90000</v>
      </c>
    </row>
    <row r="37" spans="1:12">
      <c r="A37" s="12">
        <v>5</v>
      </c>
      <c r="B37" s="12" t="s">
        <v>47</v>
      </c>
      <c r="C37" s="13">
        <v>12600</v>
      </c>
      <c r="D37" s="13">
        <v>55000</v>
      </c>
      <c r="E37" s="14">
        <f t="shared" si="0"/>
        <v>67600</v>
      </c>
      <c r="F37" s="13">
        <v>130000</v>
      </c>
      <c r="G37" s="13">
        <v>9880</v>
      </c>
      <c r="H37" s="13">
        <v>1976</v>
      </c>
      <c r="I37" s="13">
        <v>988</v>
      </c>
      <c r="J37" s="15">
        <f t="shared" si="1"/>
        <v>210444</v>
      </c>
      <c r="K37" s="14">
        <f t="shared" si="2"/>
        <v>155444</v>
      </c>
      <c r="L37" s="14">
        <f t="shared" si="3"/>
        <v>55000</v>
      </c>
    </row>
    <row r="38" spans="1:12">
      <c r="A38" s="12">
        <v>6</v>
      </c>
      <c r="B38" s="12" t="s">
        <v>48</v>
      </c>
      <c r="C38" s="13">
        <v>10000</v>
      </c>
      <c r="D38" s="13">
        <v>100000</v>
      </c>
      <c r="E38" s="14">
        <f t="shared" si="0"/>
        <v>110000</v>
      </c>
      <c r="F38" s="13">
        <v>192000</v>
      </c>
      <c r="G38" s="13">
        <v>15100</v>
      </c>
      <c r="H38" s="13">
        <v>3020</v>
      </c>
      <c r="I38" s="13">
        <v>1510</v>
      </c>
      <c r="J38" s="15">
        <f t="shared" si="1"/>
        <v>321630</v>
      </c>
      <c r="K38" s="14">
        <f t="shared" si="2"/>
        <v>221630</v>
      </c>
      <c r="L38" s="14">
        <f t="shared" si="3"/>
        <v>100000</v>
      </c>
    </row>
    <row r="39" spans="1:12">
      <c r="A39" s="12">
        <v>7</v>
      </c>
      <c r="B39" s="12" t="s">
        <v>49</v>
      </c>
      <c r="C39" s="13">
        <v>4000</v>
      </c>
      <c r="D39" s="13">
        <v>36000</v>
      </c>
      <c r="E39" s="14">
        <f t="shared" si="0"/>
        <v>40000</v>
      </c>
      <c r="F39" s="13">
        <v>31700</v>
      </c>
      <c r="G39" s="13">
        <v>3585</v>
      </c>
      <c r="H39" s="13">
        <v>717</v>
      </c>
      <c r="I39" s="13">
        <v>358.5</v>
      </c>
      <c r="J39" s="15">
        <f t="shared" si="1"/>
        <v>76360.5</v>
      </c>
      <c r="K39" s="14">
        <f t="shared" si="2"/>
        <v>40360.5</v>
      </c>
      <c r="L39" s="14">
        <f t="shared" si="3"/>
        <v>36000</v>
      </c>
    </row>
    <row r="40" spans="1:12">
      <c r="A40" s="12">
        <v>8</v>
      </c>
      <c r="B40" s="12" t="s">
        <v>50</v>
      </c>
      <c r="C40" s="13">
        <v>100000</v>
      </c>
      <c r="D40" s="13">
        <v>700000</v>
      </c>
      <c r="E40" s="14">
        <f t="shared" si="0"/>
        <v>800000</v>
      </c>
      <c r="F40" s="13">
        <v>2000000</v>
      </c>
      <c r="G40" s="13">
        <v>140000</v>
      </c>
      <c r="H40" s="13">
        <v>28000</v>
      </c>
      <c r="I40" s="13">
        <v>14000</v>
      </c>
      <c r="J40" s="15">
        <f t="shared" si="1"/>
        <v>2982000</v>
      </c>
      <c r="K40" s="14">
        <f t="shared" si="2"/>
        <v>2282000</v>
      </c>
      <c r="L40" s="14">
        <f t="shared" si="3"/>
        <v>700000</v>
      </c>
    </row>
    <row r="41" spans="1:12">
      <c r="A41" s="12">
        <v>9</v>
      </c>
      <c r="B41" s="12" t="s">
        <v>51</v>
      </c>
      <c r="C41" s="13">
        <v>25000</v>
      </c>
      <c r="D41" s="13">
        <v>246000</v>
      </c>
      <c r="E41" s="14">
        <f t="shared" si="0"/>
        <v>271000</v>
      </c>
      <c r="F41" s="13">
        <v>280000</v>
      </c>
      <c r="G41" s="13">
        <v>27550</v>
      </c>
      <c r="H41" s="13">
        <v>5510</v>
      </c>
      <c r="I41" s="13">
        <v>2755</v>
      </c>
      <c r="J41" s="15">
        <f t="shared" si="1"/>
        <v>586815</v>
      </c>
      <c r="K41" s="14">
        <f t="shared" si="2"/>
        <v>340815</v>
      </c>
      <c r="L41" s="14">
        <f t="shared" si="3"/>
        <v>246000</v>
      </c>
    </row>
    <row r="42" spans="1:12">
      <c r="A42" s="12">
        <v>10</v>
      </c>
      <c r="B42" s="12" t="s">
        <v>52</v>
      </c>
      <c r="C42" s="13">
        <v>12000</v>
      </c>
      <c r="D42" s="13">
        <v>175000</v>
      </c>
      <c r="E42" s="14">
        <f t="shared" si="0"/>
        <v>187000</v>
      </c>
      <c r="F42" s="13">
        <v>72000</v>
      </c>
      <c r="G42" s="13">
        <v>12950</v>
      </c>
      <c r="H42" s="13">
        <v>2590</v>
      </c>
      <c r="I42" s="13">
        <v>1295</v>
      </c>
      <c r="J42" s="15">
        <f t="shared" si="1"/>
        <v>275835</v>
      </c>
      <c r="K42" s="14">
        <f t="shared" si="2"/>
        <v>100835</v>
      </c>
      <c r="L42" s="14">
        <f t="shared" si="3"/>
        <v>175000</v>
      </c>
    </row>
    <row r="43" spans="1:12">
      <c r="A43" s="12">
        <v>11</v>
      </c>
      <c r="B43" s="12" t="s">
        <v>53</v>
      </c>
      <c r="C43" s="13">
        <v>30000</v>
      </c>
      <c r="D43" s="13">
        <v>240000</v>
      </c>
      <c r="E43" s="14">
        <f t="shared" si="0"/>
        <v>270000</v>
      </c>
      <c r="F43" s="13">
        <v>210000</v>
      </c>
      <c r="G43" s="13">
        <v>24000</v>
      </c>
      <c r="H43" s="13">
        <v>4800</v>
      </c>
      <c r="I43" s="13">
        <v>2400</v>
      </c>
      <c r="J43" s="15">
        <f t="shared" si="1"/>
        <v>511200</v>
      </c>
      <c r="K43" s="14">
        <f t="shared" si="2"/>
        <v>271200</v>
      </c>
      <c r="L43" s="14">
        <f t="shared" si="3"/>
        <v>240000</v>
      </c>
    </row>
    <row r="44" spans="1:12">
      <c r="A44" s="12">
        <v>12</v>
      </c>
      <c r="B44" s="12" t="s">
        <v>54</v>
      </c>
      <c r="C44" s="13">
        <v>150000</v>
      </c>
      <c r="D44" s="13">
        <v>500000</v>
      </c>
      <c r="E44" s="14">
        <f t="shared" si="0"/>
        <v>650000</v>
      </c>
      <c r="F44" s="13">
        <v>700000</v>
      </c>
      <c r="G44" s="13">
        <v>67500</v>
      </c>
      <c r="H44" s="13">
        <v>13500</v>
      </c>
      <c r="I44" s="13">
        <v>6750</v>
      </c>
      <c r="J44" s="15">
        <f t="shared" si="1"/>
        <v>1437750</v>
      </c>
      <c r="K44" s="14">
        <f t="shared" si="2"/>
        <v>937750</v>
      </c>
      <c r="L44" s="14">
        <f t="shared" si="3"/>
        <v>500000</v>
      </c>
    </row>
    <row r="45" spans="1:12">
      <c r="A45" s="12">
        <v>13</v>
      </c>
      <c r="B45" s="12" t="s">
        <v>55</v>
      </c>
      <c r="C45" s="13">
        <v>16800</v>
      </c>
      <c r="D45" s="13">
        <v>97500</v>
      </c>
      <c r="E45" s="14">
        <f t="shared" si="0"/>
        <v>114300</v>
      </c>
      <c r="F45" s="13">
        <v>288000</v>
      </c>
      <c r="G45" s="13">
        <v>20115</v>
      </c>
      <c r="H45" s="13">
        <v>4023</v>
      </c>
      <c r="I45" s="13">
        <v>2011.5</v>
      </c>
      <c r="J45" s="15">
        <f t="shared" si="1"/>
        <v>428449.5</v>
      </c>
      <c r="K45" s="14">
        <f t="shared" si="2"/>
        <v>330949.5</v>
      </c>
      <c r="L45" s="14">
        <f t="shared" si="3"/>
        <v>97500</v>
      </c>
    </row>
    <row r="46" spans="1:12">
      <c r="A46" s="12">
        <v>14</v>
      </c>
      <c r="B46" s="12" t="s">
        <v>56</v>
      </c>
      <c r="C46" s="13">
        <v>13100</v>
      </c>
      <c r="D46" s="13">
        <v>142200</v>
      </c>
      <c r="E46" s="14">
        <f t="shared" si="0"/>
        <v>155300</v>
      </c>
      <c r="F46" s="13">
        <v>130000</v>
      </c>
      <c r="G46" s="13">
        <v>14265</v>
      </c>
      <c r="H46" s="13">
        <v>2853</v>
      </c>
      <c r="I46" s="13">
        <v>1426.5</v>
      </c>
      <c r="J46" s="15">
        <f t="shared" si="1"/>
        <v>303844.5</v>
      </c>
      <c r="K46" s="14">
        <f t="shared" si="2"/>
        <v>161644.5</v>
      </c>
      <c r="L46" s="14">
        <f t="shared" si="3"/>
        <v>142200</v>
      </c>
    </row>
    <row r="47" spans="1:12">
      <c r="A47" s="12">
        <v>15</v>
      </c>
      <c r="B47" s="12" t="s">
        <v>57</v>
      </c>
      <c r="C47" s="13">
        <v>36600</v>
      </c>
      <c r="D47" s="13">
        <v>150000</v>
      </c>
      <c r="E47" s="14">
        <f t="shared" si="0"/>
        <v>186600</v>
      </c>
      <c r="F47" s="13">
        <v>200000</v>
      </c>
      <c r="G47" s="13">
        <v>19330</v>
      </c>
      <c r="H47" s="13">
        <v>3866</v>
      </c>
      <c r="I47" s="13">
        <v>1933</v>
      </c>
      <c r="J47" s="15">
        <f t="shared" si="1"/>
        <v>411729</v>
      </c>
      <c r="K47" s="14">
        <f t="shared" si="2"/>
        <v>261729</v>
      </c>
      <c r="L47" s="14">
        <f t="shared" si="3"/>
        <v>150000</v>
      </c>
    </row>
    <row r="48" spans="1:12">
      <c r="A48" s="12">
        <v>16</v>
      </c>
      <c r="B48" s="12" t="s">
        <v>58</v>
      </c>
      <c r="C48" s="13">
        <v>10000</v>
      </c>
      <c r="D48" s="13">
        <v>25000</v>
      </c>
      <c r="E48" s="14">
        <f t="shared" si="0"/>
        <v>35000</v>
      </c>
      <c r="F48" s="13">
        <v>25000</v>
      </c>
      <c r="G48" s="13">
        <v>3000</v>
      </c>
      <c r="H48" s="13">
        <v>600</v>
      </c>
      <c r="I48" s="13">
        <v>300</v>
      </c>
      <c r="J48" s="15">
        <f t="shared" si="1"/>
        <v>63900</v>
      </c>
      <c r="K48" s="14">
        <f t="shared" si="2"/>
        <v>38900</v>
      </c>
      <c r="L48" s="14">
        <f t="shared" si="3"/>
        <v>25000</v>
      </c>
    </row>
    <row r="49" spans="1:12">
      <c r="A49" s="12">
        <v>17</v>
      </c>
      <c r="B49" s="12" t="s">
        <v>59</v>
      </c>
      <c r="C49" s="13">
        <v>33600</v>
      </c>
      <c r="D49" s="13">
        <v>691000</v>
      </c>
      <c r="E49" s="14">
        <f t="shared" si="0"/>
        <v>724600</v>
      </c>
      <c r="F49" s="13">
        <v>211200</v>
      </c>
      <c r="G49" s="13">
        <v>46790</v>
      </c>
      <c r="H49" s="13">
        <v>9358</v>
      </c>
      <c r="I49" s="13">
        <v>4679</v>
      </c>
      <c r="J49" s="15">
        <f t="shared" si="1"/>
        <v>996627</v>
      </c>
      <c r="K49" s="14">
        <f t="shared" si="2"/>
        <v>305627</v>
      </c>
      <c r="L49" s="14">
        <f t="shared" si="3"/>
        <v>691000</v>
      </c>
    </row>
    <row r="50" spans="1:12">
      <c r="A50" s="12">
        <v>18</v>
      </c>
      <c r="B50" s="12" t="s">
        <v>60</v>
      </c>
      <c r="C50" s="13">
        <v>80000</v>
      </c>
      <c r="D50" s="13">
        <v>450000</v>
      </c>
      <c r="E50" s="14">
        <f t="shared" si="0"/>
        <v>530000</v>
      </c>
      <c r="F50" s="13">
        <v>570000</v>
      </c>
      <c r="G50" s="13">
        <v>55000</v>
      </c>
      <c r="H50" s="13">
        <v>11000</v>
      </c>
      <c r="I50" s="13">
        <v>5500</v>
      </c>
      <c r="J50" s="15">
        <f t="shared" si="1"/>
        <v>1171500</v>
      </c>
      <c r="K50" s="14">
        <f t="shared" si="2"/>
        <v>721500</v>
      </c>
      <c r="L50" s="14">
        <f t="shared" si="3"/>
        <v>450000</v>
      </c>
    </row>
    <row r="51" spans="1:12">
      <c r="A51" s="12">
        <v>19</v>
      </c>
      <c r="B51" s="12" t="s">
        <v>61</v>
      </c>
      <c r="C51" s="13">
        <v>25000</v>
      </c>
      <c r="D51" s="13">
        <v>50000</v>
      </c>
      <c r="E51" s="14">
        <f t="shared" si="0"/>
        <v>75000</v>
      </c>
      <c r="F51" s="13">
        <v>35000</v>
      </c>
      <c r="G51" s="13">
        <v>5500</v>
      </c>
      <c r="H51" s="13">
        <v>1100</v>
      </c>
      <c r="I51" s="13">
        <v>550</v>
      </c>
      <c r="J51" s="15">
        <f t="shared" si="1"/>
        <v>117150</v>
      </c>
      <c r="K51" s="14">
        <f t="shared" si="2"/>
        <v>67150</v>
      </c>
      <c r="L51" s="14">
        <f t="shared" si="3"/>
        <v>50000</v>
      </c>
    </row>
    <row r="52" spans="1:12">
      <c r="A52" s="12">
        <v>20</v>
      </c>
      <c r="B52" s="12" t="s">
        <v>62</v>
      </c>
      <c r="C52" s="13">
        <v>25000</v>
      </c>
      <c r="D52" s="13">
        <v>300000</v>
      </c>
      <c r="E52" s="14">
        <f t="shared" si="0"/>
        <v>325000</v>
      </c>
      <c r="F52" s="13">
        <v>300000</v>
      </c>
      <c r="G52" s="13">
        <v>31250</v>
      </c>
      <c r="H52" s="13">
        <v>6250</v>
      </c>
      <c r="I52" s="13">
        <v>3125</v>
      </c>
      <c r="J52" s="15">
        <f t="shared" si="1"/>
        <v>665625</v>
      </c>
      <c r="K52" s="14">
        <f t="shared" si="2"/>
        <v>365625</v>
      </c>
      <c r="L52" s="14">
        <f t="shared" si="3"/>
        <v>300000</v>
      </c>
    </row>
    <row r="53" spans="1:12">
      <c r="A53" s="12">
        <v>21</v>
      </c>
      <c r="B53" s="12" t="s">
        <v>63</v>
      </c>
      <c r="C53" s="13">
        <v>8600</v>
      </c>
      <c r="D53" s="13">
        <v>65000</v>
      </c>
      <c r="E53" s="14">
        <f t="shared" si="0"/>
        <v>73600</v>
      </c>
      <c r="F53" s="16">
        <v>25000</v>
      </c>
      <c r="G53" s="13">
        <v>4930</v>
      </c>
      <c r="H53" s="13">
        <v>986</v>
      </c>
      <c r="I53" s="13">
        <v>493</v>
      </c>
      <c r="J53" s="15">
        <f t="shared" si="1"/>
        <v>105009</v>
      </c>
      <c r="K53" s="14">
        <f t="shared" si="2"/>
        <v>40009</v>
      </c>
      <c r="L53" s="14">
        <f t="shared" si="3"/>
        <v>65000</v>
      </c>
    </row>
    <row r="54" spans="1:12">
      <c r="A54" s="12"/>
      <c r="B54" s="12"/>
      <c r="C54" s="14">
        <f>SUM(C33:C53)</f>
        <v>668500</v>
      </c>
      <c r="D54" s="14">
        <f t="shared" ref="D54:I54" si="4">SUM(D33:D53)</f>
        <v>4832500</v>
      </c>
      <c r="E54" s="14">
        <f t="shared" si="4"/>
        <v>5501000</v>
      </c>
      <c r="F54" s="14">
        <f t="shared" si="4"/>
        <v>6180900</v>
      </c>
      <c r="G54" s="14">
        <f t="shared" si="4"/>
        <v>584095</v>
      </c>
      <c r="H54" s="14">
        <f t="shared" si="4"/>
        <v>116819</v>
      </c>
      <c r="I54" s="14">
        <f t="shared" si="4"/>
        <v>58409.5</v>
      </c>
      <c r="J54" s="15">
        <f t="shared" si="1"/>
        <v>12441223.5</v>
      </c>
      <c r="K54" s="14">
        <f t="shared" si="2"/>
        <v>7608723.5</v>
      </c>
      <c r="L54" s="14">
        <f t="shared" si="3"/>
        <v>4832500</v>
      </c>
    </row>
    <row r="57" spans="1:12" ht="39.75" customHeight="1">
      <c r="A57" s="41" t="s">
        <v>74</v>
      </c>
      <c r="B57" s="41"/>
      <c r="C57" s="41"/>
      <c r="D57" s="41"/>
      <c r="E57" s="41"/>
      <c r="F57" s="41"/>
      <c r="G57" s="41"/>
      <c r="H57" s="27"/>
      <c r="I57" s="27"/>
      <c r="J57" s="27"/>
      <c r="K57" s="27"/>
      <c r="L57" s="27"/>
    </row>
    <row r="58" spans="1:12">
      <c r="A58" s="38" t="s">
        <v>30</v>
      </c>
      <c r="B58" s="38" t="s">
        <v>2</v>
      </c>
      <c r="C58" s="32" t="s">
        <v>64</v>
      </c>
      <c r="D58" s="33"/>
      <c r="E58" s="33"/>
      <c r="F58" s="33"/>
      <c r="G58" s="34"/>
    </row>
    <row r="59" spans="1:12">
      <c r="A59" s="39"/>
      <c r="B59" s="39"/>
      <c r="C59" s="35"/>
      <c r="D59" s="36"/>
      <c r="E59" s="36"/>
      <c r="F59" s="36"/>
      <c r="G59" s="37"/>
    </row>
    <row r="60" spans="1:12">
      <c r="A60" s="40"/>
      <c r="B60" s="40"/>
      <c r="C60" s="26" t="s">
        <v>65</v>
      </c>
      <c r="D60" s="26" t="s">
        <v>66</v>
      </c>
      <c r="E60" s="26" t="s">
        <v>67</v>
      </c>
      <c r="F60" s="26" t="s">
        <v>68</v>
      </c>
      <c r="G60" s="26" t="s">
        <v>69</v>
      </c>
    </row>
    <row r="61" spans="1:12">
      <c r="A61" s="12">
        <v>1</v>
      </c>
      <c r="B61" s="12" t="s">
        <v>43</v>
      </c>
      <c r="C61" s="14">
        <v>0</v>
      </c>
      <c r="D61" s="14">
        <v>150000</v>
      </c>
      <c r="E61" s="14">
        <v>160000</v>
      </c>
      <c r="F61" s="14">
        <v>80000</v>
      </c>
      <c r="G61" s="14">
        <v>86250</v>
      </c>
    </row>
    <row r="62" spans="1:12">
      <c r="A62" s="12">
        <v>2</v>
      </c>
      <c r="B62" s="12" t="s">
        <v>44</v>
      </c>
      <c r="C62" s="14">
        <v>0</v>
      </c>
      <c r="D62" s="14">
        <v>18694.89</v>
      </c>
      <c r="E62" s="14">
        <v>0</v>
      </c>
      <c r="F62" s="14">
        <v>0</v>
      </c>
      <c r="G62" s="14">
        <v>0</v>
      </c>
    </row>
    <row r="63" spans="1:12">
      <c r="A63" s="12">
        <v>3</v>
      </c>
      <c r="B63" s="12" t="s">
        <v>45</v>
      </c>
      <c r="C63" s="14">
        <v>0</v>
      </c>
      <c r="D63" s="14">
        <v>300000</v>
      </c>
      <c r="E63" s="14">
        <v>0</v>
      </c>
      <c r="F63" s="14">
        <v>818400</v>
      </c>
      <c r="G63" s="14">
        <v>0</v>
      </c>
    </row>
    <row r="64" spans="1:12">
      <c r="A64" s="12">
        <v>4</v>
      </c>
      <c r="B64" s="12" t="s">
        <v>46</v>
      </c>
      <c r="C64" s="14">
        <v>0</v>
      </c>
      <c r="D64" s="14">
        <v>50893.88</v>
      </c>
      <c r="E64" s="14">
        <v>0</v>
      </c>
      <c r="F64" s="14">
        <v>387979.02</v>
      </c>
      <c r="G64" s="14">
        <v>127500</v>
      </c>
    </row>
    <row r="65" spans="1:7">
      <c r="A65" s="12">
        <v>5</v>
      </c>
      <c r="B65" s="12" t="s">
        <v>47</v>
      </c>
      <c r="C65" s="14">
        <v>0</v>
      </c>
      <c r="D65" s="14">
        <v>202362.47</v>
      </c>
      <c r="E65" s="14">
        <v>0</v>
      </c>
      <c r="F65" s="14">
        <v>0</v>
      </c>
      <c r="G65" s="14">
        <v>0</v>
      </c>
    </row>
    <row r="66" spans="1:7">
      <c r="A66" s="12">
        <v>6</v>
      </c>
      <c r="B66" s="12" t="s">
        <v>48</v>
      </c>
      <c r="C66" s="14">
        <v>0</v>
      </c>
      <c r="D66" s="14">
        <v>471070.78</v>
      </c>
      <c r="E66" s="14">
        <v>0</v>
      </c>
      <c r="F66" s="14">
        <v>0</v>
      </c>
      <c r="G66" s="14">
        <v>0</v>
      </c>
    </row>
    <row r="67" spans="1:7">
      <c r="A67" s="12">
        <v>7</v>
      </c>
      <c r="B67" s="12" t="s">
        <v>49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>
      <c r="A68" s="12">
        <v>8</v>
      </c>
      <c r="B68" s="12" t="s">
        <v>50</v>
      </c>
      <c r="C68" s="14">
        <v>0</v>
      </c>
      <c r="D68" s="14">
        <v>11430.7</v>
      </c>
      <c r="E68" s="14">
        <v>0</v>
      </c>
      <c r="F68" s="14">
        <f>228000+72000</f>
        <v>300000</v>
      </c>
      <c r="G68" s="14">
        <v>0</v>
      </c>
    </row>
    <row r="69" spans="1:7">
      <c r="A69" s="12">
        <v>9</v>
      </c>
      <c r="B69" s="12" t="s">
        <v>51</v>
      </c>
      <c r="C69" s="14">
        <v>0</v>
      </c>
      <c r="D69" s="14">
        <v>12932.69</v>
      </c>
      <c r="E69" s="14">
        <v>0</v>
      </c>
      <c r="F69" s="14">
        <v>80000</v>
      </c>
      <c r="G69" s="14">
        <v>0</v>
      </c>
    </row>
    <row r="70" spans="1:7">
      <c r="A70" s="12">
        <v>10</v>
      </c>
      <c r="B70" s="12" t="s">
        <v>52</v>
      </c>
      <c r="C70" s="14">
        <v>0</v>
      </c>
      <c r="D70" s="14">
        <v>150000</v>
      </c>
      <c r="E70" s="14">
        <v>0</v>
      </c>
      <c r="F70" s="14">
        <v>326000</v>
      </c>
      <c r="G70" s="14">
        <v>0</v>
      </c>
    </row>
    <row r="71" spans="1:7">
      <c r="A71" s="12">
        <v>11</v>
      </c>
      <c r="B71" s="12" t="s">
        <v>53</v>
      </c>
      <c r="C71" s="14">
        <v>0</v>
      </c>
      <c r="D71" s="14">
        <f>362425.68+139072.07</f>
        <v>501497.75</v>
      </c>
      <c r="E71" s="14">
        <v>0</v>
      </c>
      <c r="F71" s="14">
        <v>160000</v>
      </c>
      <c r="G71" s="14">
        <v>340000</v>
      </c>
    </row>
    <row r="72" spans="1:7">
      <c r="A72" s="12">
        <v>12</v>
      </c>
      <c r="B72" s="12" t="s">
        <v>54</v>
      </c>
      <c r="C72" s="14">
        <v>0</v>
      </c>
      <c r="D72" s="14">
        <v>236364.86</v>
      </c>
      <c r="E72" s="14">
        <v>0</v>
      </c>
      <c r="F72" s="14">
        <f>308579.8+72420</f>
        <v>380999.8</v>
      </c>
      <c r="G72" s="14">
        <v>168000</v>
      </c>
    </row>
    <row r="73" spans="1:7">
      <c r="A73" s="12">
        <v>13</v>
      </c>
      <c r="B73" s="12" t="s">
        <v>55</v>
      </c>
      <c r="C73" s="14">
        <v>0</v>
      </c>
      <c r="D73" s="14">
        <v>0</v>
      </c>
      <c r="E73" s="14">
        <v>0</v>
      </c>
      <c r="F73" s="14">
        <f>80000+80000</f>
        <v>160000</v>
      </c>
      <c r="G73" s="14">
        <v>0</v>
      </c>
    </row>
    <row r="74" spans="1:7">
      <c r="A74" s="12">
        <v>14</v>
      </c>
      <c r="B74" s="12" t="s">
        <v>56</v>
      </c>
      <c r="C74" s="14">
        <v>0</v>
      </c>
      <c r="D74" s="14">
        <v>100682.51</v>
      </c>
      <c r="E74" s="14">
        <v>0</v>
      </c>
      <c r="F74" s="14">
        <v>0</v>
      </c>
      <c r="G74" s="14">
        <v>0</v>
      </c>
    </row>
    <row r="75" spans="1:7">
      <c r="A75" s="12">
        <v>15</v>
      </c>
      <c r="B75" s="12" t="s">
        <v>57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>
      <c r="A76" s="12">
        <v>16</v>
      </c>
      <c r="B76" s="12" t="s">
        <v>58</v>
      </c>
      <c r="C76" s="14">
        <v>0</v>
      </c>
      <c r="D76" s="14">
        <v>0</v>
      </c>
      <c r="E76" s="14">
        <v>0</v>
      </c>
      <c r="F76" s="14">
        <f>160000+80000</f>
        <v>240000</v>
      </c>
      <c r="G76" s="14">
        <v>0</v>
      </c>
    </row>
    <row r="77" spans="1:7">
      <c r="A77" s="12">
        <v>17</v>
      </c>
      <c r="B77" s="12" t="s">
        <v>59</v>
      </c>
      <c r="C77" s="14">
        <v>0</v>
      </c>
      <c r="D77" s="14">
        <v>142633.89000000001</v>
      </c>
      <c r="E77" s="14">
        <v>0</v>
      </c>
      <c r="F77" s="14">
        <f>819078.35+78000</f>
        <v>897078.35</v>
      </c>
      <c r="G77" s="14">
        <v>0</v>
      </c>
    </row>
    <row r="78" spans="1:7">
      <c r="A78" s="12">
        <v>18</v>
      </c>
      <c r="B78" s="12" t="s">
        <v>60</v>
      </c>
      <c r="C78" s="14">
        <v>0</v>
      </c>
      <c r="D78" s="14">
        <f>97567.82+233533.65</f>
        <v>331101.46999999997</v>
      </c>
      <c r="E78" s="14">
        <v>0</v>
      </c>
      <c r="F78" s="14">
        <v>255990</v>
      </c>
      <c r="G78" s="14">
        <v>0</v>
      </c>
    </row>
    <row r="79" spans="1:7">
      <c r="A79" s="12">
        <v>19</v>
      </c>
      <c r="B79" s="12" t="s">
        <v>61</v>
      </c>
      <c r="C79" s="14">
        <v>0</v>
      </c>
      <c r="D79" s="14">
        <v>97973.61</v>
      </c>
      <c r="E79" s="14">
        <v>0</v>
      </c>
      <c r="F79" s="14">
        <v>0</v>
      </c>
      <c r="G79" s="14">
        <v>60000</v>
      </c>
    </row>
    <row r="80" spans="1:7">
      <c r="A80" s="12">
        <v>20</v>
      </c>
      <c r="B80" s="12" t="s">
        <v>62</v>
      </c>
      <c r="C80" s="14">
        <v>0</v>
      </c>
      <c r="D80" s="14">
        <v>305051.23</v>
      </c>
      <c r="E80" s="14">
        <v>0</v>
      </c>
      <c r="F80" s="14">
        <v>0</v>
      </c>
      <c r="G80" s="14">
        <v>0</v>
      </c>
    </row>
    <row r="81" spans="1:7">
      <c r="A81" s="12">
        <v>21</v>
      </c>
      <c r="B81" s="12" t="s">
        <v>63</v>
      </c>
      <c r="C81" s="14">
        <v>0</v>
      </c>
      <c r="D81" s="14">
        <v>150000</v>
      </c>
      <c r="E81" s="14">
        <v>0</v>
      </c>
      <c r="F81" s="14">
        <v>80000</v>
      </c>
      <c r="G81" s="14">
        <v>0</v>
      </c>
    </row>
    <row r="82" spans="1:7">
      <c r="A82" s="12">
        <v>22</v>
      </c>
      <c r="B82" s="12" t="s">
        <v>70</v>
      </c>
      <c r="C82" s="14">
        <v>327321.42</v>
      </c>
      <c r="D82" s="14">
        <v>0</v>
      </c>
      <c r="E82" s="14">
        <v>0</v>
      </c>
      <c r="F82" s="14">
        <v>0</v>
      </c>
      <c r="G82" s="14">
        <v>0</v>
      </c>
    </row>
    <row r="83" spans="1:7">
      <c r="A83" s="17"/>
      <c r="B83" s="18" t="s">
        <v>71</v>
      </c>
      <c r="C83" s="19">
        <f>SUM(C61:C82)</f>
        <v>327321.42</v>
      </c>
      <c r="D83" s="20">
        <f t="shared" ref="D83:G83" si="5">SUM(D61:D82)</f>
        <v>3232690.7299999995</v>
      </c>
      <c r="E83" s="19">
        <f t="shared" si="5"/>
        <v>160000</v>
      </c>
      <c r="F83" s="19">
        <f t="shared" si="5"/>
        <v>4166447.17</v>
      </c>
      <c r="G83" s="19">
        <f t="shared" si="5"/>
        <v>781750</v>
      </c>
    </row>
    <row r="84" spans="1:7">
      <c r="A84" s="21"/>
      <c r="B84" s="18" t="s">
        <v>72</v>
      </c>
      <c r="C84" s="19">
        <f>C83+D83+E83+F83+G83</f>
        <v>8668209.3200000003</v>
      </c>
      <c r="D84" s="21"/>
      <c r="E84" s="21"/>
      <c r="F84" s="21"/>
      <c r="G84" s="21"/>
    </row>
    <row r="86" spans="1:7" ht="35.25" customHeight="1">
      <c r="A86" s="31" t="s">
        <v>75</v>
      </c>
      <c r="B86" s="31"/>
      <c r="C86" s="31"/>
      <c r="D86" s="31"/>
    </row>
    <row r="87" spans="1:7" ht="34.5" customHeight="1">
      <c r="A87" s="26" t="s">
        <v>30</v>
      </c>
      <c r="B87" s="26" t="s">
        <v>76</v>
      </c>
      <c r="C87" s="26" t="s">
        <v>77</v>
      </c>
      <c r="D87" s="26" t="s">
        <v>78</v>
      </c>
    </row>
    <row r="88" spans="1:7">
      <c r="A88" s="29">
        <v>1</v>
      </c>
      <c r="B88" s="28" t="s">
        <v>79</v>
      </c>
      <c r="C88" s="28" t="s">
        <v>80</v>
      </c>
      <c r="D88" s="28" t="s">
        <v>81</v>
      </c>
    </row>
    <row r="89" spans="1:7">
      <c r="A89" s="29">
        <v>2</v>
      </c>
      <c r="B89" s="28" t="s">
        <v>82</v>
      </c>
      <c r="C89" s="28" t="s">
        <v>83</v>
      </c>
      <c r="D89" s="28" t="s">
        <v>84</v>
      </c>
    </row>
    <row r="90" spans="1:7">
      <c r="A90" s="29">
        <v>3</v>
      </c>
      <c r="B90" s="28" t="s">
        <v>85</v>
      </c>
      <c r="C90" s="28" t="s">
        <v>86</v>
      </c>
      <c r="D90" s="28" t="s">
        <v>87</v>
      </c>
    </row>
    <row r="91" spans="1:7">
      <c r="A91" s="29">
        <v>4</v>
      </c>
      <c r="B91" s="28" t="s">
        <v>88</v>
      </c>
      <c r="C91" s="28" t="s">
        <v>89</v>
      </c>
      <c r="D91" s="28" t="s">
        <v>90</v>
      </c>
    </row>
    <row r="92" spans="1:7">
      <c r="A92" s="29">
        <v>5</v>
      </c>
      <c r="B92" s="28" t="s">
        <v>91</v>
      </c>
      <c r="C92" s="28" t="s">
        <v>92</v>
      </c>
      <c r="D92" s="28" t="s">
        <v>93</v>
      </c>
    </row>
    <row r="93" spans="1:7">
      <c r="A93" s="29">
        <v>6</v>
      </c>
      <c r="B93" s="28" t="s">
        <v>94</v>
      </c>
      <c r="C93" s="28" t="s">
        <v>95</v>
      </c>
      <c r="D93" s="28" t="s">
        <v>96</v>
      </c>
    </row>
    <row r="94" spans="1:7">
      <c r="A94" s="29">
        <v>7</v>
      </c>
      <c r="B94" s="28" t="s">
        <v>97</v>
      </c>
      <c r="C94" s="28" t="s">
        <v>98</v>
      </c>
      <c r="D94" s="28" t="s">
        <v>99</v>
      </c>
    </row>
    <row r="95" spans="1:7">
      <c r="A95" s="29">
        <v>8</v>
      </c>
      <c r="B95" s="28" t="s">
        <v>100</v>
      </c>
      <c r="C95" s="28" t="s">
        <v>101</v>
      </c>
      <c r="D95" s="28" t="s">
        <v>102</v>
      </c>
    </row>
    <row r="96" spans="1:7" ht="30">
      <c r="A96" s="29">
        <v>9</v>
      </c>
      <c r="B96" s="30" t="s">
        <v>103</v>
      </c>
      <c r="C96" s="28" t="s">
        <v>104</v>
      </c>
      <c r="D96" s="30" t="s">
        <v>105</v>
      </c>
    </row>
    <row r="97" spans="1:4">
      <c r="A97" s="29">
        <v>10</v>
      </c>
      <c r="B97" s="28" t="s">
        <v>106</v>
      </c>
      <c r="C97" s="28" t="s">
        <v>107</v>
      </c>
      <c r="D97" s="28" t="s">
        <v>108</v>
      </c>
    </row>
    <row r="98" spans="1:4">
      <c r="A98" s="29">
        <v>11</v>
      </c>
      <c r="B98" s="28" t="s">
        <v>109</v>
      </c>
      <c r="C98" s="28" t="s">
        <v>110</v>
      </c>
      <c r="D98" s="28" t="s">
        <v>111</v>
      </c>
    </row>
    <row r="99" spans="1:4" ht="30">
      <c r="A99" s="29">
        <v>12</v>
      </c>
      <c r="B99" s="30" t="s">
        <v>112</v>
      </c>
      <c r="C99" s="28" t="s">
        <v>113</v>
      </c>
      <c r="D99" s="30" t="s">
        <v>114</v>
      </c>
    </row>
    <row r="100" spans="1:4">
      <c r="A100" s="29">
        <v>13</v>
      </c>
      <c r="B100" s="28" t="s">
        <v>115</v>
      </c>
      <c r="C100" s="28" t="s">
        <v>116</v>
      </c>
      <c r="D100" s="28" t="s">
        <v>117</v>
      </c>
    </row>
    <row r="101" spans="1:4">
      <c r="A101" s="29">
        <v>14</v>
      </c>
      <c r="B101" s="28" t="s">
        <v>118</v>
      </c>
      <c r="C101" s="28" t="s">
        <v>119</v>
      </c>
      <c r="D101" s="28" t="s">
        <v>120</v>
      </c>
    </row>
    <row r="102" spans="1:4">
      <c r="A102" s="29">
        <v>15</v>
      </c>
      <c r="B102" s="28" t="s">
        <v>121</v>
      </c>
      <c r="C102" s="28" t="s">
        <v>122</v>
      </c>
      <c r="D102" s="28" t="s">
        <v>123</v>
      </c>
    </row>
    <row r="103" spans="1:4">
      <c r="A103" s="29">
        <v>16</v>
      </c>
      <c r="B103" s="28" t="s">
        <v>124</v>
      </c>
      <c r="C103" s="28" t="s">
        <v>125</v>
      </c>
      <c r="D103" s="28" t="s">
        <v>126</v>
      </c>
    </row>
    <row r="104" spans="1:4">
      <c r="A104" s="29">
        <v>17</v>
      </c>
      <c r="B104" s="28" t="s">
        <v>127</v>
      </c>
      <c r="C104" s="28" t="s">
        <v>128</v>
      </c>
      <c r="D104" s="28" t="s">
        <v>129</v>
      </c>
    </row>
    <row r="105" spans="1:4">
      <c r="A105" s="29">
        <v>18</v>
      </c>
      <c r="B105" s="28" t="s">
        <v>130</v>
      </c>
      <c r="C105" s="28" t="s">
        <v>131</v>
      </c>
      <c r="D105" s="28" t="s">
        <v>132</v>
      </c>
    </row>
    <row r="106" spans="1:4">
      <c r="A106" s="29">
        <v>19</v>
      </c>
      <c r="B106" s="28" t="s">
        <v>130</v>
      </c>
      <c r="C106" s="28" t="s">
        <v>133</v>
      </c>
      <c r="D106" s="28" t="s">
        <v>134</v>
      </c>
    </row>
    <row r="107" spans="1:4" ht="30">
      <c r="A107" s="29">
        <v>20</v>
      </c>
      <c r="B107" s="28" t="s">
        <v>130</v>
      </c>
      <c r="C107" s="28" t="s">
        <v>135</v>
      </c>
      <c r="D107" s="30" t="s">
        <v>136</v>
      </c>
    </row>
    <row r="108" spans="1:4">
      <c r="A108" s="29">
        <v>21</v>
      </c>
      <c r="B108" s="28" t="s">
        <v>130</v>
      </c>
      <c r="C108" s="28" t="s">
        <v>137</v>
      </c>
      <c r="D108" s="28" t="s">
        <v>138</v>
      </c>
    </row>
    <row r="109" spans="1:4">
      <c r="A109" s="29">
        <v>22</v>
      </c>
      <c r="B109" s="28" t="s">
        <v>130</v>
      </c>
      <c r="C109" s="28" t="s">
        <v>139</v>
      </c>
      <c r="D109" s="28" t="s">
        <v>140</v>
      </c>
    </row>
    <row r="110" spans="1:4">
      <c r="A110" s="29">
        <v>23</v>
      </c>
      <c r="B110" s="28" t="s">
        <v>130</v>
      </c>
      <c r="C110" s="28" t="s">
        <v>141</v>
      </c>
      <c r="D110" s="28" t="s">
        <v>142</v>
      </c>
    </row>
    <row r="111" spans="1:4">
      <c r="A111" s="29">
        <v>24</v>
      </c>
      <c r="B111" s="28" t="s">
        <v>130</v>
      </c>
      <c r="C111" s="28" t="s">
        <v>143</v>
      </c>
      <c r="D111" s="28" t="s">
        <v>144</v>
      </c>
    </row>
    <row r="112" spans="1:4">
      <c r="A112" s="29">
        <v>25</v>
      </c>
      <c r="B112" s="28" t="s">
        <v>130</v>
      </c>
      <c r="C112" s="28" t="s">
        <v>107</v>
      </c>
      <c r="D112" s="28" t="s">
        <v>108</v>
      </c>
    </row>
    <row r="113" spans="1:4" ht="30">
      <c r="A113" s="29">
        <v>26</v>
      </c>
      <c r="B113" s="28" t="s">
        <v>130</v>
      </c>
      <c r="C113" s="28" t="s">
        <v>104</v>
      </c>
      <c r="D113" s="30" t="s">
        <v>105</v>
      </c>
    </row>
    <row r="114" spans="1:4">
      <c r="A114" s="29">
        <v>27</v>
      </c>
      <c r="B114" s="28" t="s">
        <v>145</v>
      </c>
      <c r="C114" s="28" t="s">
        <v>146</v>
      </c>
      <c r="D114" s="28" t="s">
        <v>147</v>
      </c>
    </row>
    <row r="115" spans="1:4">
      <c r="A115" s="29">
        <v>28</v>
      </c>
      <c r="B115" s="28" t="s">
        <v>148</v>
      </c>
      <c r="C115" s="28" t="s">
        <v>89</v>
      </c>
      <c r="D115" s="28" t="s">
        <v>90</v>
      </c>
    </row>
    <row r="116" spans="1:4">
      <c r="A116" s="29">
        <v>29</v>
      </c>
      <c r="B116" s="28" t="s">
        <v>149</v>
      </c>
      <c r="C116" s="28" t="s">
        <v>150</v>
      </c>
      <c r="D116" s="28" t="s">
        <v>151</v>
      </c>
    </row>
    <row r="117" spans="1:4">
      <c r="A117" s="29">
        <v>30</v>
      </c>
      <c r="B117" s="28" t="s">
        <v>152</v>
      </c>
      <c r="C117" s="28" t="s">
        <v>153</v>
      </c>
      <c r="D117" s="28" t="s">
        <v>154</v>
      </c>
    </row>
    <row r="118" spans="1:4" ht="30">
      <c r="A118" s="29">
        <v>31</v>
      </c>
      <c r="B118" s="30" t="s">
        <v>155</v>
      </c>
      <c r="C118" s="28" t="s">
        <v>156</v>
      </c>
      <c r="D118" s="28" t="s">
        <v>157</v>
      </c>
    </row>
    <row r="119" spans="1:4">
      <c r="A119" s="29">
        <v>32</v>
      </c>
      <c r="B119" s="28" t="s">
        <v>158</v>
      </c>
      <c r="C119" s="28" t="s">
        <v>98</v>
      </c>
      <c r="D119" s="28" t="s">
        <v>99</v>
      </c>
    </row>
    <row r="120" spans="1:4">
      <c r="A120" s="29">
        <v>33</v>
      </c>
      <c r="B120" s="28" t="s">
        <v>159</v>
      </c>
      <c r="C120" s="28" t="s">
        <v>160</v>
      </c>
      <c r="D120" s="28" t="s">
        <v>161</v>
      </c>
    </row>
    <row r="121" spans="1:4">
      <c r="A121" s="29">
        <v>34</v>
      </c>
      <c r="B121" s="28" t="s">
        <v>162</v>
      </c>
      <c r="C121" s="28" t="s">
        <v>101</v>
      </c>
      <c r="D121" s="28" t="s">
        <v>102</v>
      </c>
    </row>
    <row r="122" spans="1:4">
      <c r="A122" s="29">
        <v>35</v>
      </c>
      <c r="B122" s="28" t="s">
        <v>163</v>
      </c>
      <c r="C122" s="28" t="s">
        <v>164</v>
      </c>
      <c r="D122" s="28" t="s">
        <v>165</v>
      </c>
    </row>
    <row r="123" spans="1:4">
      <c r="A123" s="29">
        <v>36</v>
      </c>
      <c r="B123" s="28" t="s">
        <v>166</v>
      </c>
      <c r="C123" s="28" t="s">
        <v>167</v>
      </c>
      <c r="D123" s="28" t="s">
        <v>168</v>
      </c>
    </row>
    <row r="124" spans="1:4" ht="30">
      <c r="A124" s="29">
        <v>37</v>
      </c>
      <c r="B124" s="30" t="s">
        <v>169</v>
      </c>
      <c r="C124" s="28" t="s">
        <v>113</v>
      </c>
      <c r="D124" s="28" t="s">
        <v>170</v>
      </c>
    </row>
    <row r="125" spans="1:4">
      <c r="A125" s="29">
        <v>38</v>
      </c>
      <c r="B125" s="28" t="s">
        <v>171</v>
      </c>
      <c r="C125" s="28" t="s">
        <v>172</v>
      </c>
      <c r="D125" s="28" t="s">
        <v>173</v>
      </c>
    </row>
    <row r="126" spans="1:4">
      <c r="A126" s="29">
        <v>39</v>
      </c>
      <c r="B126" s="28" t="s">
        <v>174</v>
      </c>
      <c r="C126" s="28" t="s">
        <v>175</v>
      </c>
      <c r="D126" s="28" t="s">
        <v>176</v>
      </c>
    </row>
    <row r="127" spans="1:4">
      <c r="A127" s="29">
        <v>40</v>
      </c>
      <c r="B127" s="28" t="s">
        <v>177</v>
      </c>
      <c r="C127" s="28" t="s">
        <v>178</v>
      </c>
      <c r="D127" s="28" t="s">
        <v>179</v>
      </c>
    </row>
    <row r="128" spans="1:4">
      <c r="A128" s="29">
        <v>41</v>
      </c>
      <c r="B128" s="28" t="s">
        <v>180</v>
      </c>
      <c r="C128" s="28" t="s">
        <v>181</v>
      </c>
      <c r="D128" s="28" t="s">
        <v>132</v>
      </c>
    </row>
    <row r="129" spans="1:4">
      <c r="A129" s="29">
        <v>42</v>
      </c>
      <c r="B129" s="28" t="s">
        <v>182</v>
      </c>
      <c r="C129" s="28" t="s">
        <v>183</v>
      </c>
      <c r="D129" s="28" t="s">
        <v>184</v>
      </c>
    </row>
    <row r="130" spans="1:4">
      <c r="A130" s="29">
        <v>43</v>
      </c>
      <c r="B130" s="28" t="s">
        <v>185</v>
      </c>
      <c r="C130" s="28" t="s">
        <v>186</v>
      </c>
      <c r="D130" s="28" t="s">
        <v>187</v>
      </c>
    </row>
    <row r="131" spans="1:4">
      <c r="A131" s="29">
        <v>44</v>
      </c>
      <c r="B131" s="28" t="s">
        <v>188</v>
      </c>
      <c r="C131" s="28" t="s">
        <v>95</v>
      </c>
      <c r="D131" s="28" t="s">
        <v>96</v>
      </c>
    </row>
    <row r="132" spans="1:4">
      <c r="A132" s="29">
        <v>45</v>
      </c>
      <c r="B132" s="28" t="s">
        <v>189</v>
      </c>
      <c r="C132" s="28" t="s">
        <v>190</v>
      </c>
      <c r="D132" s="28" t="s">
        <v>191</v>
      </c>
    </row>
    <row r="133" spans="1:4">
      <c r="A133" s="29">
        <v>46</v>
      </c>
      <c r="B133" s="28" t="s">
        <v>192</v>
      </c>
      <c r="C133" s="28" t="s">
        <v>193</v>
      </c>
      <c r="D133" s="28" t="s">
        <v>194</v>
      </c>
    </row>
    <row r="134" spans="1:4">
      <c r="A134" s="29">
        <v>47</v>
      </c>
      <c r="B134" s="28" t="s">
        <v>195</v>
      </c>
      <c r="C134" s="28" t="s">
        <v>196</v>
      </c>
      <c r="D134" s="28" t="s">
        <v>197</v>
      </c>
    </row>
    <row r="135" spans="1:4">
      <c r="A135" s="29">
        <v>48</v>
      </c>
      <c r="B135" s="28" t="s">
        <v>198</v>
      </c>
      <c r="C135" s="28" t="s">
        <v>199</v>
      </c>
      <c r="D135" s="28" t="s">
        <v>200</v>
      </c>
    </row>
    <row r="136" spans="1:4">
      <c r="A136" s="29">
        <v>49</v>
      </c>
      <c r="B136" s="28" t="s">
        <v>201</v>
      </c>
      <c r="C136" s="28" t="s">
        <v>202</v>
      </c>
      <c r="D136" s="28" t="s">
        <v>203</v>
      </c>
    </row>
    <row r="137" spans="1:4">
      <c r="A137" s="29">
        <v>50</v>
      </c>
      <c r="B137" s="28" t="s">
        <v>204</v>
      </c>
      <c r="C137" s="28" t="s">
        <v>205</v>
      </c>
      <c r="D137" s="28" t="s">
        <v>206</v>
      </c>
    </row>
    <row r="138" spans="1:4">
      <c r="A138" s="29">
        <v>51</v>
      </c>
      <c r="B138" s="28" t="s">
        <v>207</v>
      </c>
      <c r="C138" s="28" t="s">
        <v>208</v>
      </c>
      <c r="D138" s="28" t="s">
        <v>209</v>
      </c>
    </row>
    <row r="139" spans="1:4">
      <c r="A139" s="29">
        <v>52</v>
      </c>
      <c r="B139" s="28" t="s">
        <v>210</v>
      </c>
      <c r="C139" s="28" t="s">
        <v>211</v>
      </c>
      <c r="D139" s="28" t="s">
        <v>212</v>
      </c>
    </row>
    <row r="140" spans="1:4">
      <c r="A140" s="29">
        <v>53</v>
      </c>
      <c r="B140" s="28" t="s">
        <v>213</v>
      </c>
      <c r="C140" s="28" t="s">
        <v>83</v>
      </c>
      <c r="D140" s="28" t="s">
        <v>84</v>
      </c>
    </row>
    <row r="141" spans="1:4">
      <c r="A141" s="29">
        <v>54</v>
      </c>
      <c r="B141" s="28" t="s">
        <v>214</v>
      </c>
      <c r="C141" s="28" t="s">
        <v>92</v>
      </c>
      <c r="D141" s="28" t="s">
        <v>93</v>
      </c>
    </row>
    <row r="142" spans="1:4">
      <c r="A142" s="29">
        <v>55</v>
      </c>
      <c r="B142" s="28" t="s">
        <v>215</v>
      </c>
      <c r="C142" s="28" t="s">
        <v>216</v>
      </c>
      <c r="D142" s="28" t="s">
        <v>217</v>
      </c>
    </row>
    <row r="143" spans="1:4">
      <c r="A143" s="29">
        <v>56</v>
      </c>
      <c r="B143" s="28" t="s">
        <v>218</v>
      </c>
      <c r="C143" s="28" t="s">
        <v>219</v>
      </c>
      <c r="D143" s="28" t="s">
        <v>220</v>
      </c>
    </row>
    <row r="144" spans="1:4">
      <c r="A144" s="29">
        <v>57</v>
      </c>
      <c r="B144" s="28" t="s">
        <v>221</v>
      </c>
      <c r="C144" s="28" t="s">
        <v>222</v>
      </c>
      <c r="D144" s="28" t="s">
        <v>223</v>
      </c>
    </row>
    <row r="145" spans="1:4">
      <c r="A145" s="29">
        <v>58</v>
      </c>
      <c r="B145" s="28" t="s">
        <v>224</v>
      </c>
      <c r="C145" s="28" t="s">
        <v>225</v>
      </c>
      <c r="D145" s="28" t="s">
        <v>226</v>
      </c>
    </row>
    <row r="146" spans="1:4">
      <c r="A146" s="29">
        <v>59</v>
      </c>
      <c r="B146" s="28" t="s">
        <v>227</v>
      </c>
      <c r="C146" s="28" t="s">
        <v>228</v>
      </c>
      <c r="D146" s="28" t="s">
        <v>229</v>
      </c>
    </row>
    <row r="147" spans="1:4">
      <c r="A147" s="29">
        <v>60</v>
      </c>
      <c r="B147" s="28" t="s">
        <v>230</v>
      </c>
      <c r="C147" s="28" t="s">
        <v>231</v>
      </c>
      <c r="D147" s="28" t="s">
        <v>232</v>
      </c>
    </row>
    <row r="148" spans="1:4">
      <c r="A148" s="29">
        <v>61</v>
      </c>
      <c r="B148" s="28" t="s">
        <v>233</v>
      </c>
      <c r="C148" s="28" t="s">
        <v>98</v>
      </c>
      <c r="D148" s="28" t="s">
        <v>99</v>
      </c>
    </row>
    <row r="149" spans="1:4">
      <c r="A149" s="29">
        <v>62</v>
      </c>
      <c r="B149" s="28" t="s">
        <v>234</v>
      </c>
      <c r="C149" s="28" t="s">
        <v>101</v>
      </c>
      <c r="D149" s="28" t="s">
        <v>102</v>
      </c>
    </row>
    <row r="150" spans="1:4">
      <c r="A150" s="29">
        <v>63</v>
      </c>
      <c r="B150" s="28" t="s">
        <v>235</v>
      </c>
      <c r="C150" s="28" t="s">
        <v>236</v>
      </c>
      <c r="D150" s="28" t="s">
        <v>120</v>
      </c>
    </row>
    <row r="151" spans="1:4">
      <c r="A151" s="29">
        <v>64</v>
      </c>
      <c r="B151" s="28" t="s">
        <v>237</v>
      </c>
      <c r="C151" s="28" t="s">
        <v>86</v>
      </c>
      <c r="D151" s="28" t="s">
        <v>87</v>
      </c>
    </row>
    <row r="152" spans="1:4" ht="30">
      <c r="A152" s="29">
        <v>65</v>
      </c>
      <c r="B152" s="28" t="s">
        <v>238</v>
      </c>
      <c r="C152" s="28" t="s">
        <v>135</v>
      </c>
      <c r="D152" s="30" t="s">
        <v>136</v>
      </c>
    </row>
  </sheetData>
  <mergeCells count="11">
    <mergeCell ref="A30:L30"/>
    <mergeCell ref="A31:A32"/>
    <mergeCell ref="B31:B32"/>
    <mergeCell ref="C31:E31"/>
    <mergeCell ref="J31:J32"/>
    <mergeCell ref="K31:L31"/>
    <mergeCell ref="A86:D86"/>
    <mergeCell ref="C58:G59"/>
    <mergeCell ref="B58:B60"/>
    <mergeCell ref="A58:A60"/>
    <mergeCell ref="A57:G57"/>
  </mergeCells>
  <pageMargins left="0.7" right="0.7" top="0.75" bottom="0.75" header="0.3" footer="0.3"/>
  <pageSetup paperSize="9" orientation="portrait" r:id="rId1"/>
  <legacyDrawing r:id="rId2"/>
  <oleObjects>
    <oleObject progId="Equation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*</cp:lastModifiedBy>
  <cp:lastPrinted>2015-06-09T11:25:45Z</cp:lastPrinted>
  <dcterms:created xsi:type="dcterms:W3CDTF">2015-05-26T10:36:18Z</dcterms:created>
  <dcterms:modified xsi:type="dcterms:W3CDTF">2015-06-10T05:56:38Z</dcterms:modified>
</cp:coreProperties>
</file>