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50" windowHeight="4845" tabRatio="703" activeTab="0"/>
  </bookViews>
  <sheets>
    <sheet name="Zbiorówka" sheetId="1" r:id="rId1"/>
    <sheet name="T3" sheetId="2" r:id="rId2"/>
    <sheet name="T4-T5" sheetId="3" r:id="rId3"/>
    <sheet name="T6" sheetId="4" r:id="rId4"/>
    <sheet name="T7" sheetId="5" r:id="rId5"/>
  </sheets>
  <definedNames>
    <definedName name="_xlnm.Print_Titles" localSheetId="2">'T4-T5'!$3:$4</definedName>
    <definedName name="_xlnm.Print_Titles" localSheetId="3">'T6'!$3:$6</definedName>
  </definedNames>
  <calcPr fullCalcOnLoad="1"/>
</workbook>
</file>

<file path=xl/sharedStrings.xml><?xml version="1.0" encoding="utf-8"?>
<sst xmlns="http://schemas.openxmlformats.org/spreadsheetml/2006/main" count="308" uniqueCount="72">
  <si>
    <t>Nr</t>
  </si>
  <si>
    <t>Środki wg planu</t>
  </si>
  <si>
    <t>Środki wykorzystane</t>
  </si>
  <si>
    <t xml:space="preserve">Środki przekazane  </t>
  </si>
  <si>
    <t>Wykonanie planu</t>
  </si>
  <si>
    <t>Suma:</t>
  </si>
  <si>
    <t>Suma</t>
  </si>
  <si>
    <t>x</t>
  </si>
  <si>
    <t>Środki wykorzystane na pokrycie kosztów obsługi realizowanych zadań</t>
  </si>
  <si>
    <t>Nazwa zadania</t>
  </si>
  <si>
    <t>Koszty obsługi realizowanych zadań</t>
  </si>
  <si>
    <t>Średnia</t>
  </si>
  <si>
    <t>Kwota</t>
  </si>
  <si>
    <t>Liczba</t>
  </si>
  <si>
    <t>w tym: na rzecz dzieci i młodzieży</t>
  </si>
  <si>
    <t>Jednorazowa pożyczka udzielana zakładom pracy chronionej w celu ochrony istniejących w zakładzie miejsc pracy (art. 32 ust.1 pkt 3)</t>
  </si>
  <si>
    <t>Realizacja zadań ogółem</t>
  </si>
  <si>
    <t>Tabela 2. Wykonanie planu z podziałem na województwa</t>
  </si>
  <si>
    <t>Średni koszt realizacji zadania</t>
  </si>
  <si>
    <t>Województwo</t>
  </si>
  <si>
    <t>liczba Zpch</t>
  </si>
  <si>
    <t>kwota udzielonych pożyczek</t>
  </si>
  <si>
    <t>średnia kwota pożyczki</t>
  </si>
  <si>
    <t>kwota</t>
  </si>
  <si>
    <t>liczba</t>
  </si>
  <si>
    <t>średni koszt realizacji zadania</t>
  </si>
  <si>
    <t>ogółem</t>
  </si>
  <si>
    <t>usługowym</t>
  </si>
  <si>
    <t>wytwórczym</t>
  </si>
  <si>
    <t>Rz</t>
  </si>
  <si>
    <t>Rs</t>
  </si>
  <si>
    <t>wytwóryczym i usługowym</t>
  </si>
  <si>
    <t>z tego o charakterze</t>
  </si>
  <si>
    <t>-</t>
  </si>
  <si>
    <t xml:space="preserve">Dofinansowanie robót budowlanych dotyczących obiektów służących rehabilitacji,                 w związku z potrzebami osób niepełnosprawnych art.35 ust.1 pkt 5 - ogółem </t>
  </si>
  <si>
    <t>Środki wydatkowane ogółem</t>
  </si>
  <si>
    <t>Tabela 4. Zestawienie kwot wydatkowanych na budowę, rozbudowę oraz liczby przeprowadzonych inwestycjii - ogółem.</t>
  </si>
  <si>
    <t>Tabela 5. Zestawienie kwot wydatkowanych na budowę, rozbudowę oraz liczby przeprowadzonych inwestycjii - dzieci i młodzież.</t>
  </si>
  <si>
    <t>Odsetek</t>
  </si>
  <si>
    <t>Dofinansowanie robót budowlanych dotyczących obiektów służących rehabilitacji, w związku z potrzebami osób niepełnosprawnych art.35 ust.1 pkt 5</t>
  </si>
  <si>
    <t xml:space="preserve">Koszty tworzenia zakładów aktywności zawodowej art.35 ust.1 pkt 6 </t>
  </si>
  <si>
    <t xml:space="preserve">w tym: dofinansowanie ze środków PFRON </t>
  </si>
  <si>
    <t xml:space="preserve">Koszty działania zakładów aktywności zawodowej powstałych w roku sprawozdawczym art.35 ust.1 pkt 6 </t>
  </si>
  <si>
    <t xml:space="preserve">Koszty działania zakładów aktywności zawodowej powstałych w latach poprzednich art.35 ust.1 pkt 6 </t>
  </si>
  <si>
    <t>Dofinansowanie robót budowlanych dotyczących obiektów służących rehabilitacji, 
w związku z potrzebami osób niepełnosprawnych art.35 ust.1 pkt 5 - dzieci i młodzież</t>
  </si>
  <si>
    <t>w tym 
dofinansowanie ze środków PFRON</t>
  </si>
  <si>
    <t>liczba 
ZAZ</t>
  </si>
  <si>
    <t>Zakłady aktywności zawodowej działające w 2008 r.</t>
  </si>
  <si>
    <t>Zakłady aktywności zawodowej utworzone w 2008 r.</t>
  </si>
  <si>
    <t>liczba zatrudnionych osób niepełnosprawnych zgodnie z art.29 ust.1 pkt 1 ustawy</t>
  </si>
  <si>
    <t>Zadania z zakresu rahabilitacji zawodowej i społecznej zlecane fundacjom oraz organizacjom pozarządowym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</si>
  <si>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</si>
  <si>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</si>
  <si>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</si>
  <si>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</si>
  <si>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</si>
  <si>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</si>
  <si>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</si>
  <si>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</si>
  <si>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</si>
  <si>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</si>
  <si>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</si>
  <si>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</si>
  <si>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</si>
  <si>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</si>
  <si>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</si>
  <si>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</si>
  <si>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1 571 osób</t>
  </si>
  <si>
    <t>Tabela1. Zbiorcze zestawienie realizacji zadań w 2008 r. przez samorządy wojewódzkie.</t>
  </si>
  <si>
    <t>Tabela 3. Zestawienie kwot udzielonych pożyczek zakładom pracy chronionej oraz liczby Zpch, którym udzielono pożyczki.</t>
  </si>
  <si>
    <t>Tabela 6. Dofinansowanie kosztów tworzenia zakładów aktywności zawodoweji art.35 ust.1 pkt 6.</t>
  </si>
  <si>
    <t>Tabela 7. Dofinansowanie kosztów działania zakładów aktywności zawodowej art.35 ust.1 pkt 6.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</si>
</sst>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</numFmts>
  <fonts count="23">
    <font>
      <sz val="10"/>
      <name val="Arial CE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8"/>
      <name val="Arial CE"/>
      <family val="0"/>
    </font>
    <font>
      <sz val="7"/>
      <color indexed="8"/>
      <name val="Arial"/>
      <family val="0"/>
    </font>
    <font>
      <sz val="7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 CE"/>
      <family val="2"/>
    </font>
    <font>
      <sz val="7"/>
      <color indexed="8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" xfId="19" applyFont="1" applyFill="1" applyBorder="1" applyAlignment="1">
      <alignment horizontal="left" vertical="center" wrapText="1"/>
      <protection/>
    </xf>
    <xf numFmtId="3" fontId="2" fillId="0" borderId="1" xfId="19" applyNumberFormat="1" applyFont="1" applyFill="1" applyBorder="1" applyAlignment="1">
      <alignment horizontal="right" vertical="center" wrapText="1"/>
      <protection/>
    </xf>
    <xf numFmtId="0" fontId="2" fillId="0" borderId="1" xfId="19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3" fontId="6" fillId="0" borderId="0" xfId="0" applyNumberFormat="1" applyFont="1" applyAlignment="1">
      <alignment vertical="center"/>
    </xf>
    <xf numFmtId="175" fontId="10" fillId="0" borderId="1" xfId="18" applyNumberFormat="1" applyFont="1" applyFill="1" applyBorder="1" applyAlignment="1">
      <alignment horizontal="right" vertical="center" wrapText="1"/>
      <protection/>
    </xf>
    <xf numFmtId="0" fontId="4" fillId="0" borderId="1" xfId="18" applyFont="1" applyFill="1" applyBorder="1" applyAlignment="1">
      <alignment horizontal="left" vertical="center" wrapText="1"/>
      <protection/>
    </xf>
    <xf numFmtId="0" fontId="11" fillId="0" borderId="2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7" fillId="0" borderId="3" xfId="19" applyNumberFormat="1" applyFont="1" applyFill="1" applyBorder="1" applyAlignment="1">
      <alignment horizontal="right" vertical="center" wrapText="1"/>
      <protection/>
    </xf>
    <xf numFmtId="3" fontId="1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8" fillId="0" borderId="1" xfId="18" applyNumberFormat="1" applyFont="1" applyFill="1" applyBorder="1" applyAlignment="1">
      <alignment horizontal="right" vertical="center" wrapText="1"/>
      <protection/>
    </xf>
    <xf numFmtId="168" fontId="19" fillId="0" borderId="1" xfId="21" applyNumberFormat="1" applyFont="1" applyFill="1" applyBorder="1" applyAlignment="1">
      <alignment horizontal="right" vertical="center" wrapText="1"/>
    </xf>
    <xf numFmtId="3" fontId="18" fillId="0" borderId="3" xfId="18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3" fontId="2" fillId="0" borderId="3" xfId="19" applyNumberFormat="1" applyFont="1" applyFill="1" applyBorder="1" applyAlignment="1">
      <alignment horizontal="right" vertical="center" wrapText="1"/>
      <protection/>
    </xf>
    <xf numFmtId="0" fontId="2" fillId="0" borderId="2" xfId="19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3" fontId="3" fillId="0" borderId="1" xfId="0" applyNumberFormat="1" applyFont="1" applyFill="1" applyBorder="1" applyAlignment="1">
      <alignment vertical="center"/>
    </xf>
    <xf numFmtId="3" fontId="2" fillId="0" borderId="1" xfId="19" applyNumberFormat="1" applyFont="1" applyFill="1" applyBorder="1" applyAlignment="1">
      <alignment horizontal="right" vertical="center" wrapText="1"/>
      <protection/>
    </xf>
    <xf numFmtId="3" fontId="10" fillId="0" borderId="1" xfId="18" applyNumberFormat="1" applyFont="1" applyFill="1" applyBorder="1" applyAlignment="1">
      <alignment horizontal="right" vertical="center" wrapText="1"/>
      <protection/>
    </xf>
    <xf numFmtId="3" fontId="2" fillId="0" borderId="2" xfId="19" applyNumberFormat="1" applyFont="1" applyFill="1" applyBorder="1" applyAlignment="1">
      <alignment horizontal="right" vertical="center" wrapText="1"/>
      <protection/>
    </xf>
    <xf numFmtId="3" fontId="4" fillId="0" borderId="1" xfId="19" applyNumberFormat="1" applyFont="1" applyFill="1" applyBorder="1" applyAlignment="1">
      <alignment horizontal="left" vertical="center" wrapText="1"/>
      <protection/>
    </xf>
    <xf numFmtId="3" fontId="2" fillId="0" borderId="3" xfId="19" applyNumberFormat="1" applyFont="1" applyFill="1" applyBorder="1" applyAlignment="1">
      <alignment horizontal="right" vertical="center" wrapText="1"/>
      <protection/>
    </xf>
    <xf numFmtId="0" fontId="21" fillId="0" borderId="2" xfId="18" applyFont="1" applyFill="1" applyBorder="1" applyAlignment="1">
      <alignment horizontal="right" wrapText="1"/>
      <protection/>
    </xf>
    <xf numFmtId="0" fontId="21" fillId="0" borderId="1" xfId="18" applyFont="1" applyFill="1" applyBorder="1" applyAlignment="1">
      <alignment horizontal="left" wrapText="1"/>
      <protection/>
    </xf>
    <xf numFmtId="3" fontId="10" fillId="0" borderId="1" xfId="18" applyNumberFormat="1" applyFont="1" applyFill="1" applyBorder="1" applyAlignment="1">
      <alignment horizontal="right" wrapText="1"/>
      <protection/>
    </xf>
    <xf numFmtId="3" fontId="10" fillId="0" borderId="3" xfId="18" applyNumberFormat="1" applyFont="1" applyFill="1" applyBorder="1" applyAlignment="1">
      <alignment horizontal="right" wrapText="1"/>
      <protection/>
    </xf>
    <xf numFmtId="3" fontId="13" fillId="0" borderId="1" xfId="0" applyNumberFormat="1" applyFont="1" applyBorder="1" applyAlignment="1">
      <alignment horizontal="center" vertical="center"/>
    </xf>
    <xf numFmtId="10" fontId="13" fillId="0" borderId="3" xfId="0" applyNumberFormat="1" applyFont="1" applyBorder="1" applyAlignment="1">
      <alignment vertical="center"/>
    </xf>
    <xf numFmtId="10" fontId="13" fillId="0" borderId="3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2" borderId="1" xfId="19" applyFont="1" applyFill="1" applyBorder="1" applyAlignment="1">
      <alignment horizontal="center" vertical="center" wrapText="1"/>
      <protection/>
    </xf>
    <xf numFmtId="3" fontId="4" fillId="2" borderId="1" xfId="19" applyNumberFormat="1" applyFont="1" applyFill="1" applyBorder="1" applyAlignment="1">
      <alignment horizontal="center" vertical="center" textRotation="90" wrapText="1"/>
      <protection/>
    </xf>
    <xf numFmtId="0" fontId="4" fillId="2" borderId="3" xfId="19" applyFont="1" applyFill="1" applyBorder="1" applyAlignment="1">
      <alignment horizontal="center" vertical="center" wrapText="1"/>
      <protection/>
    </xf>
    <xf numFmtId="0" fontId="11" fillId="2" borderId="2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10" fontId="13" fillId="2" borderId="3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10" fontId="13" fillId="2" borderId="6" xfId="0" applyNumberFormat="1" applyFont="1" applyFill="1" applyBorder="1" applyAlignment="1">
      <alignment horizontal="center" vertical="center"/>
    </xf>
    <xf numFmtId="0" fontId="4" fillId="2" borderId="7" xfId="18" applyFont="1" applyFill="1" applyBorder="1" applyAlignment="1">
      <alignment horizontal="center" vertical="center" wrapText="1"/>
      <protection/>
    </xf>
    <xf numFmtId="0" fontId="4" fillId="2" borderId="8" xfId="18" applyFont="1" applyFill="1" applyBorder="1" applyAlignment="1">
      <alignment horizontal="center"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168" fontId="4" fillId="2" borderId="8" xfId="21" applyNumberFormat="1" applyFont="1" applyFill="1" applyBorder="1" applyAlignment="1">
      <alignment horizontal="center" vertical="center" wrapText="1"/>
    </xf>
    <xf numFmtId="3" fontId="4" fillId="2" borderId="9" xfId="18" applyNumberFormat="1" applyFont="1" applyFill="1" applyBorder="1" applyAlignment="1">
      <alignment horizontal="center" vertical="center" textRotation="90" wrapText="1"/>
      <protection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3" fontId="20" fillId="2" borderId="5" xfId="0" applyNumberFormat="1" applyFont="1" applyFill="1" applyBorder="1" applyAlignment="1">
      <alignment vertical="center"/>
    </xf>
    <xf numFmtId="168" fontId="19" fillId="3" borderId="5" xfId="21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vertical="center"/>
    </xf>
    <xf numFmtId="3" fontId="4" fillId="2" borderId="3" xfId="19" applyNumberFormat="1" applyFont="1" applyFill="1" applyBorder="1" applyAlignment="1">
      <alignment horizontal="center" vertical="center" wrapText="1"/>
      <protection/>
    </xf>
    <xf numFmtId="3" fontId="6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4" fillId="2" borderId="1" xfId="19" applyNumberFormat="1" applyFont="1" applyFill="1" applyBorder="1" applyAlignment="1">
      <alignment horizontal="center" vertical="center" wrapText="1"/>
      <protection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vertical="center" wrapText="1"/>
    </xf>
    <xf numFmtId="0" fontId="4" fillId="2" borderId="7" xfId="19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 vertical="center"/>
    </xf>
    <xf numFmtId="0" fontId="4" fillId="2" borderId="8" xfId="19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2" borderId="1" xfId="19" applyFont="1" applyFill="1" applyBorder="1" applyAlignment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0" zoomScaleNormal="110" workbookViewId="0" topLeftCell="A1">
      <selection activeCell="F10" sqref="F10"/>
    </sheetView>
  </sheetViews>
  <sheetFormatPr defaultColWidth="9.00390625" defaultRowHeight="12.75"/>
  <cols>
    <col min="1" max="1" width="2.75390625" style="0" customWidth="1"/>
    <col min="2" max="2" width="35.00390625" style="0" customWidth="1"/>
    <col min="3" max="3" width="10.25390625" style="0" customWidth="1"/>
    <col min="4" max="4" width="12.375" style="0" customWidth="1"/>
    <col min="5" max="5" width="10.75390625" style="0" customWidth="1"/>
    <col min="6" max="6" width="8.75390625" style="0" customWidth="1"/>
    <col min="7" max="7" width="8.25390625" style="0" customWidth="1"/>
  </cols>
  <sheetData>
    <row r="1" spans="1:7" ht="12.75">
      <c r="A1" s="87" t="s">
        <v>68</v>
      </c>
      <c r="B1" s="87"/>
      <c r="C1" s="87"/>
      <c r="D1" s="87"/>
      <c r="E1" s="87"/>
      <c r="F1" s="87"/>
      <c r="G1" s="87"/>
    </row>
    <row r="2" spans="1:7" ht="15" customHeight="1">
      <c r="A2" s="17"/>
      <c r="B2" s="17"/>
      <c r="C2" s="17"/>
      <c r="D2" s="17"/>
      <c r="E2" s="17"/>
      <c r="F2" s="17"/>
      <c r="G2" s="17"/>
    </row>
    <row r="3" spans="1:7" s="25" customFormat="1" ht="15" customHeight="1">
      <c r="A3" s="77" t="s">
        <v>0</v>
      </c>
      <c r="B3" s="82" t="s">
        <v>9</v>
      </c>
      <c r="C3" s="82"/>
      <c r="D3" s="78" t="s">
        <v>12</v>
      </c>
      <c r="E3" s="78" t="s">
        <v>13</v>
      </c>
      <c r="F3" s="78" t="s">
        <v>11</v>
      </c>
      <c r="G3" s="79" t="s">
        <v>38</v>
      </c>
    </row>
    <row r="4" spans="1:7" ht="18" customHeight="1">
      <c r="A4" s="11">
        <v>1</v>
      </c>
      <c r="B4" s="84" t="s">
        <v>15</v>
      </c>
      <c r="C4" s="84"/>
      <c r="D4" s="12">
        <v>1740000</v>
      </c>
      <c r="E4" s="12">
        <v>5</v>
      </c>
      <c r="F4" s="12">
        <f>D4/E4</f>
        <v>348000</v>
      </c>
      <c r="G4" s="40">
        <f>D4/$D$14</f>
        <v>0.01658232584426577</v>
      </c>
    </row>
    <row r="5" spans="1:7" s="16" customFormat="1" ht="18" customHeight="1">
      <c r="A5" s="11">
        <f>A4+1</f>
        <v>2</v>
      </c>
      <c r="B5" s="84" t="s">
        <v>39</v>
      </c>
      <c r="C5" s="84"/>
      <c r="D5" s="15">
        <v>58808263</v>
      </c>
      <c r="E5" s="12">
        <v>243</v>
      </c>
      <c r="F5" s="12">
        <f aca="true" t="shared" si="0" ref="F5:F10">D5/E5</f>
        <v>242009.31275720164</v>
      </c>
      <c r="G5" s="40">
        <f>D5/$D$14</f>
        <v>0.5604469996559072</v>
      </c>
    </row>
    <row r="6" spans="1:7" ht="15" customHeight="1">
      <c r="A6" s="11">
        <f>A5+1</f>
        <v>3</v>
      </c>
      <c r="B6" s="80" t="s">
        <v>14</v>
      </c>
      <c r="C6" s="80"/>
      <c r="D6" s="13">
        <v>17872455</v>
      </c>
      <c r="E6" s="14">
        <v>67</v>
      </c>
      <c r="F6" s="12">
        <f t="shared" si="0"/>
        <v>266753.05970149254</v>
      </c>
      <c r="G6" s="40">
        <f>D6/$D$14</f>
        <v>0.17032578876263046</v>
      </c>
    </row>
    <row r="7" spans="1:7" ht="18" customHeight="1">
      <c r="A7" s="11">
        <f>A6+1</f>
        <v>4</v>
      </c>
      <c r="B7" s="84" t="s">
        <v>40</v>
      </c>
      <c r="C7" s="84"/>
      <c r="D7" s="14">
        <v>21057297</v>
      </c>
      <c r="E7" s="14">
        <v>11</v>
      </c>
      <c r="F7" s="12">
        <f t="shared" si="0"/>
        <v>1914299.7272727273</v>
      </c>
      <c r="G7" s="41" t="s">
        <v>7</v>
      </c>
    </row>
    <row r="8" spans="1:7" ht="15" customHeight="1">
      <c r="A8" s="11">
        <f aca="true" t="shared" si="1" ref="A8:A16">A7+1</f>
        <v>5</v>
      </c>
      <c r="B8" s="80" t="s">
        <v>41</v>
      </c>
      <c r="C8" s="80"/>
      <c r="D8" s="14">
        <v>13530905</v>
      </c>
      <c r="E8" s="14">
        <v>11</v>
      </c>
      <c r="F8" s="12">
        <f t="shared" si="0"/>
        <v>1230082.2727272727</v>
      </c>
      <c r="G8" s="40">
        <f>D8/$D$14</f>
        <v>0.12895050326310628</v>
      </c>
    </row>
    <row r="9" spans="1:7" ht="18" customHeight="1">
      <c r="A9" s="11">
        <f t="shared" si="1"/>
        <v>6</v>
      </c>
      <c r="B9" s="84" t="s">
        <v>42</v>
      </c>
      <c r="C9" s="84"/>
      <c r="D9" s="12">
        <v>845106</v>
      </c>
      <c r="E9" s="12">
        <v>6</v>
      </c>
      <c r="F9" s="12">
        <f t="shared" si="0"/>
        <v>140851</v>
      </c>
      <c r="G9" s="41" t="s">
        <v>7</v>
      </c>
    </row>
    <row r="10" spans="1:7" ht="15" customHeight="1">
      <c r="A10" s="11">
        <f t="shared" si="1"/>
        <v>7</v>
      </c>
      <c r="B10" s="80" t="s">
        <v>41</v>
      </c>
      <c r="C10" s="80"/>
      <c r="D10" s="12">
        <v>621738</v>
      </c>
      <c r="E10" s="14">
        <v>3</v>
      </c>
      <c r="F10" s="12">
        <f t="shared" si="0"/>
        <v>207246</v>
      </c>
      <c r="G10" s="40">
        <f>D10/$D$14</f>
        <v>0.005925208106759835</v>
      </c>
    </row>
    <row r="11" spans="1:7" ht="18" customHeight="1">
      <c r="A11" s="11">
        <f t="shared" si="1"/>
        <v>8</v>
      </c>
      <c r="B11" s="84" t="s">
        <v>43</v>
      </c>
      <c r="C11" s="84"/>
      <c r="D11" s="12">
        <v>40489301</v>
      </c>
      <c r="E11" s="15" t="s">
        <v>67</v>
      </c>
      <c r="F11" s="12">
        <f>D11/(MID(E11,1,5))</f>
        <v>25772.947803946532</v>
      </c>
      <c r="G11" s="41" t="s">
        <v>7</v>
      </c>
    </row>
    <row r="12" spans="1:8" ht="15" customHeight="1">
      <c r="A12" s="11">
        <f t="shared" si="1"/>
        <v>9</v>
      </c>
      <c r="B12" s="80" t="s">
        <v>41</v>
      </c>
      <c r="C12" s="80"/>
      <c r="D12" s="12">
        <v>27336974</v>
      </c>
      <c r="E12" s="15" t="s">
        <v>67</v>
      </c>
      <c r="F12" s="12">
        <f>D12/(MID(E12,1,5))</f>
        <v>17401.001909611714</v>
      </c>
      <c r="G12" s="40">
        <f>D12/$D$14</f>
        <v>0.2605233393472537</v>
      </c>
      <c r="H12" s="42"/>
    </row>
    <row r="13" spans="1:8" ht="18" customHeight="1">
      <c r="A13" s="11">
        <f t="shared" si="1"/>
        <v>10</v>
      </c>
      <c r="B13" s="85" t="s">
        <v>50</v>
      </c>
      <c r="C13" s="86"/>
      <c r="D13" s="12">
        <v>2893118</v>
      </c>
      <c r="E13" s="19" t="s">
        <v>7</v>
      </c>
      <c r="F13" s="39" t="s">
        <v>7</v>
      </c>
      <c r="G13" s="40">
        <f>D13/$D$14</f>
        <v>0.027571623782707184</v>
      </c>
      <c r="H13" s="42"/>
    </row>
    <row r="14" spans="1:7" ht="15" customHeight="1">
      <c r="A14" s="46">
        <f t="shared" si="1"/>
        <v>11</v>
      </c>
      <c r="B14" s="83" t="s">
        <v>16</v>
      </c>
      <c r="C14" s="83"/>
      <c r="D14" s="47">
        <f>D4+D5+D8+D12+D10+D13</f>
        <v>104930998</v>
      </c>
      <c r="E14" s="48" t="s">
        <v>7</v>
      </c>
      <c r="F14" s="49" t="s">
        <v>7</v>
      </c>
      <c r="G14" s="50">
        <f>D14/$D$14</f>
        <v>1</v>
      </c>
    </row>
    <row r="15" spans="1:7" ht="15" customHeight="1">
      <c r="A15" s="11">
        <f t="shared" si="1"/>
        <v>12</v>
      </c>
      <c r="B15" s="84" t="s">
        <v>10</v>
      </c>
      <c r="C15" s="84"/>
      <c r="D15" s="14">
        <v>2617232</v>
      </c>
      <c r="E15" s="19" t="s">
        <v>7</v>
      </c>
      <c r="F15" s="39" t="s">
        <v>7</v>
      </c>
      <c r="G15" s="41" t="s">
        <v>7</v>
      </c>
    </row>
    <row r="16" spans="1:7" ht="15" customHeight="1">
      <c r="A16" s="51">
        <f t="shared" si="1"/>
        <v>13</v>
      </c>
      <c r="B16" s="81" t="s">
        <v>35</v>
      </c>
      <c r="C16" s="81"/>
      <c r="D16" s="52">
        <f>D14+D15</f>
        <v>107548230</v>
      </c>
      <c r="E16" s="53" t="s">
        <v>7</v>
      </c>
      <c r="F16" s="54" t="s">
        <v>7</v>
      </c>
      <c r="G16" s="55" t="s">
        <v>7</v>
      </c>
    </row>
    <row r="17" spans="4:5" ht="10.5" customHeight="1" hidden="1">
      <c r="D17" t="s">
        <v>29</v>
      </c>
      <c r="E17" s="28" t="e">
        <f>#REF!+D4+D7+D9</f>
        <v>#REF!</v>
      </c>
    </row>
    <row r="18" spans="4:5" ht="10.5" customHeight="1" hidden="1">
      <c r="D18" t="s">
        <v>30</v>
      </c>
      <c r="E18" s="28">
        <f>D5</f>
        <v>58808263</v>
      </c>
    </row>
    <row r="19" ht="68.25" customHeight="1"/>
    <row r="20" spans="1:7" s="21" customFormat="1" ht="12.75">
      <c r="A20" s="88" t="s">
        <v>17</v>
      </c>
      <c r="B20" s="88"/>
      <c r="C20" s="88"/>
      <c r="D20" s="88"/>
      <c r="E20" s="88"/>
      <c r="F20" s="88"/>
      <c r="G20" s="88"/>
    </row>
    <row r="21" spans="1:7" ht="15" customHeight="1">
      <c r="A21" s="20"/>
      <c r="B21" s="20"/>
      <c r="C21" s="20"/>
      <c r="D21" s="20"/>
      <c r="E21" s="20"/>
      <c r="F21" s="20"/>
      <c r="G21" s="20"/>
    </row>
    <row r="22" spans="1:7" ht="78" customHeight="1">
      <c r="A22" s="56" t="s">
        <v>0</v>
      </c>
      <c r="B22" s="57" t="s">
        <v>19</v>
      </c>
      <c r="C22" s="58" t="s">
        <v>1</v>
      </c>
      <c r="D22" s="58" t="s">
        <v>3</v>
      </c>
      <c r="E22" s="58" t="s">
        <v>2</v>
      </c>
      <c r="F22" s="59" t="s">
        <v>4</v>
      </c>
      <c r="G22" s="60" t="s">
        <v>8</v>
      </c>
    </row>
    <row r="23" spans="1:7" ht="15.75" customHeight="1">
      <c r="A23" s="4">
        <v>1</v>
      </c>
      <c r="B23" s="10" t="s">
        <v>51</v>
      </c>
      <c r="C23" s="22">
        <v>9974365</v>
      </c>
      <c r="D23" s="22">
        <v>9974365</v>
      </c>
      <c r="E23" s="22">
        <v>7999782</v>
      </c>
      <c r="F23" s="23">
        <v>0.8020342147094076</v>
      </c>
      <c r="G23" s="24">
        <v>199995</v>
      </c>
    </row>
    <row r="24" spans="1:7" ht="15.75" customHeight="1">
      <c r="A24" s="4">
        <v>2</v>
      </c>
      <c r="B24" s="10" t="s">
        <v>52</v>
      </c>
      <c r="C24" s="22">
        <v>7185202</v>
      </c>
      <c r="D24" s="22">
        <v>7185202</v>
      </c>
      <c r="E24" s="22">
        <v>7185202</v>
      </c>
      <c r="F24" s="23">
        <v>1</v>
      </c>
      <c r="G24" s="24">
        <v>179629</v>
      </c>
    </row>
    <row r="25" spans="1:7" ht="15.75" customHeight="1">
      <c r="A25" s="4">
        <v>3</v>
      </c>
      <c r="B25" s="10" t="s">
        <v>53</v>
      </c>
      <c r="C25" s="22">
        <v>6590826</v>
      </c>
      <c r="D25" s="22">
        <v>6282609.91</v>
      </c>
      <c r="E25" s="22">
        <v>6201623</v>
      </c>
      <c r="F25" s="23">
        <v>0.9409477658794209</v>
      </c>
      <c r="G25" s="24">
        <v>155041</v>
      </c>
    </row>
    <row r="26" spans="1:7" ht="15.75" customHeight="1">
      <c r="A26" s="4">
        <v>4</v>
      </c>
      <c r="B26" s="10" t="s">
        <v>54</v>
      </c>
      <c r="C26" s="22">
        <v>3088800</v>
      </c>
      <c r="D26" s="22">
        <v>3088800</v>
      </c>
      <c r="E26" s="22">
        <v>3073502</v>
      </c>
      <c r="F26" s="23">
        <v>0.9950472675472676</v>
      </c>
      <c r="G26" s="24">
        <v>77219</v>
      </c>
    </row>
    <row r="27" spans="1:7" ht="15.75" customHeight="1">
      <c r="A27" s="4">
        <v>5</v>
      </c>
      <c r="B27" s="10" t="s">
        <v>55</v>
      </c>
      <c r="C27" s="22">
        <v>7775669</v>
      </c>
      <c r="D27" s="22">
        <v>5958218</v>
      </c>
      <c r="E27" s="22">
        <v>4705525</v>
      </c>
      <c r="F27" s="23">
        <v>0.6051601476348851</v>
      </c>
      <c r="G27" s="24">
        <v>117638</v>
      </c>
    </row>
    <row r="28" spans="1:7" ht="15.75" customHeight="1">
      <c r="A28" s="4">
        <v>6</v>
      </c>
      <c r="B28" s="10" t="s">
        <v>56</v>
      </c>
      <c r="C28" s="22">
        <v>11154512</v>
      </c>
      <c r="D28" s="22">
        <v>11154512</v>
      </c>
      <c r="E28" s="22">
        <v>10694732</v>
      </c>
      <c r="F28" s="23">
        <v>0.9587808054713645</v>
      </c>
      <c r="G28" s="24">
        <v>267368</v>
      </c>
    </row>
    <row r="29" spans="1:7" ht="15.75" customHeight="1">
      <c r="A29" s="4">
        <v>7</v>
      </c>
      <c r="B29" s="10" t="s">
        <v>57</v>
      </c>
      <c r="C29" s="22">
        <v>9378773</v>
      </c>
      <c r="D29" s="22">
        <v>6233580</v>
      </c>
      <c r="E29" s="22">
        <v>5978460</v>
      </c>
      <c r="F29" s="23">
        <v>0.637445857789713</v>
      </c>
      <c r="G29" s="24">
        <v>149462</v>
      </c>
    </row>
    <row r="30" spans="1:7" ht="15.75" customHeight="1">
      <c r="A30" s="4">
        <v>8</v>
      </c>
      <c r="B30" s="10" t="s">
        <v>58</v>
      </c>
      <c r="C30" s="22">
        <v>3302525</v>
      </c>
      <c r="D30" s="22">
        <v>3302525</v>
      </c>
      <c r="E30" s="22">
        <v>3302525</v>
      </c>
      <c r="F30" s="23">
        <v>1</v>
      </c>
      <c r="G30" s="24">
        <v>82565</v>
      </c>
    </row>
    <row r="31" spans="1:7" ht="15.75" customHeight="1">
      <c r="A31" s="4">
        <v>9</v>
      </c>
      <c r="B31" s="10" t="s">
        <v>59</v>
      </c>
      <c r="C31" s="22">
        <v>7876626</v>
      </c>
      <c r="D31" s="22">
        <v>7369303</v>
      </c>
      <c r="E31" s="22">
        <v>7308294</v>
      </c>
      <c r="F31" s="23">
        <v>0.9278457552764343</v>
      </c>
      <c r="G31" s="24">
        <v>182723</v>
      </c>
    </row>
    <row r="32" spans="1:7" ht="15.75" customHeight="1">
      <c r="A32" s="4">
        <v>10</v>
      </c>
      <c r="B32" s="10" t="s">
        <v>60</v>
      </c>
      <c r="C32" s="22">
        <v>2773767</v>
      </c>
      <c r="D32" s="22">
        <v>2773767</v>
      </c>
      <c r="E32" s="22">
        <v>2773767</v>
      </c>
      <c r="F32" s="23">
        <v>1</v>
      </c>
      <c r="G32" s="24">
        <v>69344</v>
      </c>
    </row>
    <row r="33" spans="1:7" ht="15.75" customHeight="1">
      <c r="A33" s="4">
        <v>11</v>
      </c>
      <c r="B33" s="10" t="s">
        <v>61</v>
      </c>
      <c r="C33" s="22">
        <v>6165431</v>
      </c>
      <c r="D33" s="22">
        <v>6165431</v>
      </c>
      <c r="E33" s="22">
        <v>6118278</v>
      </c>
      <c r="F33" s="23">
        <v>0.9923520350807592</v>
      </c>
      <c r="G33" s="24">
        <v>152955</v>
      </c>
    </row>
    <row r="34" spans="1:7" ht="15.75" customHeight="1">
      <c r="A34" s="4">
        <v>12</v>
      </c>
      <c r="B34" s="10" t="s">
        <v>62</v>
      </c>
      <c r="C34" s="22">
        <v>13690946</v>
      </c>
      <c r="D34" s="22">
        <v>13690946</v>
      </c>
      <c r="E34" s="22">
        <v>13687847</v>
      </c>
      <c r="F34" s="23">
        <v>0.9997736460285506</v>
      </c>
      <c r="G34" s="24">
        <v>342196</v>
      </c>
    </row>
    <row r="35" spans="1:7" ht="15.75" customHeight="1">
      <c r="A35" s="4">
        <v>13</v>
      </c>
      <c r="B35" s="10" t="s">
        <v>63</v>
      </c>
      <c r="C35" s="22">
        <v>4364788</v>
      </c>
      <c r="D35" s="22">
        <v>4364788</v>
      </c>
      <c r="E35" s="22">
        <v>4364788</v>
      </c>
      <c r="F35" s="23">
        <v>1</v>
      </c>
      <c r="G35" s="24">
        <v>102679</v>
      </c>
    </row>
    <row r="36" spans="1:7" ht="15.75" customHeight="1">
      <c r="A36" s="4">
        <v>14</v>
      </c>
      <c r="B36" s="10" t="s">
        <v>64</v>
      </c>
      <c r="C36" s="22">
        <v>5391833</v>
      </c>
      <c r="D36" s="22">
        <v>5321833</v>
      </c>
      <c r="E36" s="22">
        <v>5321833</v>
      </c>
      <c r="F36" s="23">
        <v>0.9870174020597448</v>
      </c>
      <c r="G36" s="24">
        <v>133047</v>
      </c>
    </row>
    <row r="37" spans="1:7" ht="15.75" customHeight="1">
      <c r="A37" s="4">
        <v>15</v>
      </c>
      <c r="B37" s="10" t="s">
        <v>65</v>
      </c>
      <c r="C37" s="22">
        <v>12384628</v>
      </c>
      <c r="D37" s="22">
        <v>12384628</v>
      </c>
      <c r="E37" s="22">
        <v>12313531</v>
      </c>
      <c r="F37" s="23">
        <v>0.9942592542949211</v>
      </c>
      <c r="G37" s="24">
        <v>307838</v>
      </c>
    </row>
    <row r="38" spans="1:7" ht="15.75" customHeight="1">
      <c r="A38" s="4">
        <v>16</v>
      </c>
      <c r="B38" s="10" t="s">
        <v>66</v>
      </c>
      <c r="C38" s="22">
        <v>3901309</v>
      </c>
      <c r="D38" s="22">
        <v>3901309</v>
      </c>
      <c r="E38" s="22">
        <v>3901309</v>
      </c>
      <c r="F38" s="23">
        <v>1</v>
      </c>
      <c r="G38" s="24">
        <v>97533</v>
      </c>
    </row>
    <row r="39" spans="1:7" ht="15.75" customHeight="1">
      <c r="A39" s="61" t="s">
        <v>7</v>
      </c>
      <c r="B39" s="62" t="s">
        <v>5</v>
      </c>
      <c r="C39" s="63">
        <f>SUM(C23:C38)</f>
        <v>115000000</v>
      </c>
      <c r="D39" s="63">
        <f>SUM(D23:D38)</f>
        <v>109151816.91</v>
      </c>
      <c r="E39" s="63">
        <f>SUM(E23:E38)</f>
        <v>104930998</v>
      </c>
      <c r="F39" s="64">
        <f>E39/C39</f>
        <v>0.9124434608695652</v>
      </c>
      <c r="G39" s="65">
        <f>SUM(G23:G38)</f>
        <v>2617232</v>
      </c>
    </row>
    <row r="40" ht="12.75">
      <c r="E40" s="28"/>
    </row>
    <row r="41" ht="12.75">
      <c r="E41" s="28"/>
    </row>
  </sheetData>
  <mergeCells count="16">
    <mergeCell ref="A1:G1"/>
    <mergeCell ref="A20:G20"/>
    <mergeCell ref="B7:C7"/>
    <mergeCell ref="B8:C8"/>
    <mergeCell ref="B10:C10"/>
    <mergeCell ref="B9:C9"/>
    <mergeCell ref="B11:C11"/>
    <mergeCell ref="B4:C4"/>
    <mergeCell ref="B5:C5"/>
    <mergeCell ref="B6:C6"/>
    <mergeCell ref="B12:C12"/>
    <mergeCell ref="B16:C16"/>
    <mergeCell ref="B3:C3"/>
    <mergeCell ref="B14:C14"/>
    <mergeCell ref="B15:C15"/>
    <mergeCell ref="B13:C13"/>
  </mergeCells>
  <printOptions/>
  <pageMargins left="0.7874015748031497" right="0.5905511811023623" top="0.5905511811023623" bottom="0.4724409448818898" header="0.31496062992125984" footer="0.2755905511811024"/>
  <pageSetup horizontalDpi="1200" verticalDpi="12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workbookViewId="0" topLeftCell="A1">
      <selection activeCell="A1" sqref="A1:E1"/>
    </sheetView>
  </sheetViews>
  <sheetFormatPr defaultColWidth="9.00390625" defaultRowHeight="9.75" customHeight="1"/>
  <cols>
    <col min="1" max="1" width="3.625" style="6" customWidth="1"/>
    <col min="2" max="2" width="17.375" style="5" customWidth="1"/>
    <col min="3" max="3" width="13.875" style="6" customWidth="1"/>
    <col min="4" max="4" width="14.25390625" style="6" customWidth="1"/>
    <col min="5" max="5" width="13.25390625" style="8" customWidth="1"/>
    <col min="6" max="16384" width="9.125" style="6" customWidth="1"/>
  </cols>
  <sheetData>
    <row r="1" spans="1:5" ht="27.75" customHeight="1">
      <c r="A1" s="89" t="s">
        <v>69</v>
      </c>
      <c r="B1" s="89"/>
      <c r="C1" s="89"/>
      <c r="D1" s="89"/>
      <c r="E1" s="89"/>
    </row>
    <row r="2" ht="15" customHeight="1"/>
    <row r="3" spans="1:5" ht="18.75" customHeight="1">
      <c r="A3" s="90" t="s">
        <v>0</v>
      </c>
      <c r="B3" s="92" t="s">
        <v>19</v>
      </c>
      <c r="C3" s="94" t="s">
        <v>15</v>
      </c>
      <c r="D3" s="94"/>
      <c r="E3" s="95"/>
    </row>
    <row r="4" spans="1:5" ht="22.5" customHeight="1">
      <c r="A4" s="91"/>
      <c r="B4" s="93"/>
      <c r="C4" s="43" t="s">
        <v>21</v>
      </c>
      <c r="D4" s="43" t="s">
        <v>20</v>
      </c>
      <c r="E4" s="66" t="s">
        <v>22</v>
      </c>
    </row>
    <row r="5" spans="1:5" ht="15.75" customHeight="1">
      <c r="A5" s="27">
        <v>1</v>
      </c>
      <c r="B5" s="1" t="s">
        <v>51</v>
      </c>
      <c r="C5" s="9">
        <v>0</v>
      </c>
      <c r="D5" s="3">
        <v>0</v>
      </c>
      <c r="E5" s="18" t="s">
        <v>33</v>
      </c>
    </row>
    <row r="6" spans="1:5" ht="15.75" customHeight="1">
      <c r="A6" s="27">
        <v>2</v>
      </c>
      <c r="B6" s="1" t="s">
        <v>52</v>
      </c>
      <c r="C6" s="9">
        <v>0</v>
      </c>
      <c r="D6" s="3">
        <v>0</v>
      </c>
      <c r="E6" s="18" t="s">
        <v>33</v>
      </c>
    </row>
    <row r="7" spans="1:5" ht="15.75" customHeight="1">
      <c r="A7" s="27">
        <v>3</v>
      </c>
      <c r="B7" s="1" t="s">
        <v>53</v>
      </c>
      <c r="C7" s="9">
        <v>0</v>
      </c>
      <c r="D7" s="3">
        <v>0</v>
      </c>
      <c r="E7" s="18" t="s">
        <v>33</v>
      </c>
    </row>
    <row r="8" spans="1:5" ht="15.75" customHeight="1">
      <c r="A8" s="27">
        <v>4</v>
      </c>
      <c r="B8" s="1" t="s">
        <v>54</v>
      </c>
      <c r="C8" s="9">
        <v>0</v>
      </c>
      <c r="D8" s="3">
        <v>0</v>
      </c>
      <c r="E8" s="18" t="s">
        <v>33</v>
      </c>
    </row>
    <row r="9" spans="1:5" ht="15.75" customHeight="1">
      <c r="A9" s="27">
        <v>5</v>
      </c>
      <c r="B9" s="1" t="s">
        <v>55</v>
      </c>
      <c r="C9" s="9">
        <v>0</v>
      </c>
      <c r="D9" s="3">
        <v>0</v>
      </c>
      <c r="E9" s="18">
        <v>6</v>
      </c>
    </row>
    <row r="10" spans="1:5" ht="15.75" customHeight="1">
      <c r="A10" s="27">
        <v>6</v>
      </c>
      <c r="B10" s="1" t="s">
        <v>56</v>
      </c>
      <c r="C10" s="9">
        <v>0</v>
      </c>
      <c r="D10" s="3">
        <v>0</v>
      </c>
      <c r="E10" s="18" t="s">
        <v>33</v>
      </c>
    </row>
    <row r="11" spans="1:5" ht="15.75" customHeight="1">
      <c r="A11" s="27">
        <v>7</v>
      </c>
      <c r="B11" s="1" t="s">
        <v>57</v>
      </c>
      <c r="C11" s="9">
        <v>0</v>
      </c>
      <c r="D11" s="3">
        <v>0</v>
      </c>
      <c r="E11" s="18" t="s">
        <v>33</v>
      </c>
    </row>
    <row r="12" spans="1:5" ht="15.75" customHeight="1">
      <c r="A12" s="27">
        <v>8</v>
      </c>
      <c r="B12" s="1" t="s">
        <v>58</v>
      </c>
      <c r="C12" s="9">
        <v>0</v>
      </c>
      <c r="D12" s="3">
        <v>0</v>
      </c>
      <c r="E12" s="18" t="s">
        <v>33</v>
      </c>
    </row>
    <row r="13" spans="1:5" ht="15.75" customHeight="1">
      <c r="A13" s="27">
        <v>9</v>
      </c>
      <c r="B13" s="1" t="s">
        <v>59</v>
      </c>
      <c r="C13" s="9">
        <v>0</v>
      </c>
      <c r="D13" s="3">
        <v>0</v>
      </c>
      <c r="E13" s="18" t="s">
        <v>33</v>
      </c>
    </row>
    <row r="14" spans="1:5" ht="15.75" customHeight="1">
      <c r="A14" s="27">
        <v>10</v>
      </c>
      <c r="B14" s="1" t="s">
        <v>60</v>
      </c>
      <c r="C14" s="2">
        <v>0</v>
      </c>
      <c r="D14" s="3">
        <v>0</v>
      </c>
      <c r="E14" s="18" t="s">
        <v>33</v>
      </c>
    </row>
    <row r="15" spans="1:5" ht="15.75" customHeight="1">
      <c r="A15" s="27">
        <v>11</v>
      </c>
      <c r="B15" s="1" t="s">
        <v>61</v>
      </c>
      <c r="C15" s="2">
        <v>0</v>
      </c>
      <c r="D15" s="3">
        <v>0</v>
      </c>
      <c r="E15" s="18" t="s">
        <v>33</v>
      </c>
    </row>
    <row r="16" spans="1:5" ht="15.75" customHeight="1">
      <c r="A16" s="27">
        <v>12</v>
      </c>
      <c r="B16" s="1" t="s">
        <v>62</v>
      </c>
      <c r="C16" s="2">
        <v>0</v>
      </c>
      <c r="D16" s="3">
        <v>0</v>
      </c>
      <c r="E16" s="18" t="s">
        <v>33</v>
      </c>
    </row>
    <row r="17" spans="1:5" ht="15.75" customHeight="1">
      <c r="A17" s="27">
        <v>13</v>
      </c>
      <c r="B17" s="1" t="s">
        <v>63</v>
      </c>
      <c r="C17" s="2">
        <v>0</v>
      </c>
      <c r="D17" s="3">
        <v>0</v>
      </c>
      <c r="E17" s="18" t="s">
        <v>33</v>
      </c>
    </row>
    <row r="18" spans="1:5" ht="15.75" customHeight="1">
      <c r="A18" s="27">
        <v>14</v>
      </c>
      <c r="B18" s="1" t="s">
        <v>64</v>
      </c>
      <c r="C18" s="2">
        <v>250000</v>
      </c>
      <c r="D18" s="3">
        <v>1</v>
      </c>
      <c r="E18" s="18">
        <v>250000</v>
      </c>
    </row>
    <row r="19" spans="1:5" ht="15.75" customHeight="1">
      <c r="A19" s="27">
        <v>15</v>
      </c>
      <c r="B19" s="1" t="s">
        <v>65</v>
      </c>
      <c r="C19" s="2">
        <v>1490000</v>
      </c>
      <c r="D19" s="3">
        <v>4</v>
      </c>
      <c r="E19" s="18">
        <v>372500</v>
      </c>
    </row>
    <row r="20" spans="1:5" ht="15.75" customHeight="1">
      <c r="A20" s="27">
        <v>16</v>
      </c>
      <c r="B20" s="1" t="s">
        <v>66</v>
      </c>
      <c r="C20" s="2">
        <v>0</v>
      </c>
      <c r="D20" s="3">
        <v>0</v>
      </c>
      <c r="E20" s="18" t="s">
        <v>33</v>
      </c>
    </row>
    <row r="21" spans="1:5" s="69" customFormat="1" ht="15.75" customHeight="1">
      <c r="A21" s="61" t="s">
        <v>7</v>
      </c>
      <c r="B21" s="62" t="s">
        <v>6</v>
      </c>
      <c r="C21" s="67">
        <f>SUM(C5:C20)</f>
        <v>1740000</v>
      </c>
      <c r="D21" s="67">
        <f>SUM(D5:D20)</f>
        <v>5</v>
      </c>
      <c r="E21" s="68" t="s">
        <v>7</v>
      </c>
    </row>
  </sheetData>
  <mergeCells count="4">
    <mergeCell ref="A1:E1"/>
    <mergeCell ref="A3:A4"/>
    <mergeCell ref="B3:B4"/>
    <mergeCell ref="C3:E3"/>
  </mergeCells>
  <printOptions/>
  <pageMargins left="1.5748031496062993" right="0.5511811023622047" top="0.787401574803149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="120" zoomScaleNormal="120" workbookViewId="0" topLeftCell="A13">
      <selection activeCell="A1" sqref="A1:E1"/>
    </sheetView>
  </sheetViews>
  <sheetFormatPr defaultColWidth="9.00390625" defaultRowHeight="9.75" customHeight="1"/>
  <cols>
    <col min="1" max="1" width="3.625" style="6" customWidth="1"/>
    <col min="2" max="2" width="18.75390625" style="5" customWidth="1"/>
    <col min="3" max="3" width="17.375" style="6" customWidth="1"/>
    <col min="4" max="4" width="15.625" style="6" customWidth="1"/>
    <col min="5" max="5" width="16.125" style="8" customWidth="1"/>
    <col min="6" max="16384" width="9.125" style="6" customWidth="1"/>
  </cols>
  <sheetData>
    <row r="1" spans="1:5" ht="28.5" customHeight="1">
      <c r="A1" s="89" t="s">
        <v>36</v>
      </c>
      <c r="B1" s="89"/>
      <c r="C1" s="89"/>
      <c r="D1" s="89"/>
      <c r="E1" s="89"/>
    </row>
    <row r="2" ht="15" customHeight="1"/>
    <row r="3" spans="1:5" ht="18" customHeight="1">
      <c r="A3" s="90" t="s">
        <v>0</v>
      </c>
      <c r="B3" s="92" t="s">
        <v>19</v>
      </c>
      <c r="C3" s="94" t="s">
        <v>34</v>
      </c>
      <c r="D3" s="94"/>
      <c r="E3" s="95"/>
    </row>
    <row r="4" spans="1:6" s="5" customFormat="1" ht="21.75" customHeight="1">
      <c r="A4" s="91"/>
      <c r="B4" s="93"/>
      <c r="C4" s="43" t="s">
        <v>23</v>
      </c>
      <c r="D4" s="43" t="s">
        <v>24</v>
      </c>
      <c r="E4" s="66" t="s">
        <v>25</v>
      </c>
      <c r="F4" s="7"/>
    </row>
    <row r="5" spans="1:5" ht="15.75" customHeight="1">
      <c r="A5" s="27">
        <v>1</v>
      </c>
      <c r="B5" s="1" t="s">
        <v>51</v>
      </c>
      <c r="C5" s="9">
        <v>1666401</v>
      </c>
      <c r="D5" s="3">
        <v>12</v>
      </c>
      <c r="E5" s="18">
        <v>138866.75</v>
      </c>
    </row>
    <row r="6" spans="1:5" ht="15.75" customHeight="1">
      <c r="A6" s="27">
        <v>2</v>
      </c>
      <c r="B6" s="1" t="s">
        <v>52</v>
      </c>
      <c r="C6" s="9">
        <v>2303189</v>
      </c>
      <c r="D6" s="3">
        <v>20</v>
      </c>
      <c r="E6" s="18">
        <v>115159.45</v>
      </c>
    </row>
    <row r="7" spans="1:5" ht="15.75" customHeight="1">
      <c r="A7" s="27">
        <v>3</v>
      </c>
      <c r="B7" s="1" t="s">
        <v>53</v>
      </c>
      <c r="C7" s="9">
        <v>1919947</v>
      </c>
      <c r="D7" s="3">
        <v>9</v>
      </c>
      <c r="E7" s="18">
        <v>213327.44444444444</v>
      </c>
    </row>
    <row r="8" spans="1:5" ht="15.75" customHeight="1">
      <c r="A8" s="27">
        <v>4</v>
      </c>
      <c r="B8" s="1" t="s">
        <v>54</v>
      </c>
      <c r="C8" s="9">
        <v>3073502</v>
      </c>
      <c r="D8" s="3">
        <v>20</v>
      </c>
      <c r="E8" s="18">
        <v>153675.1</v>
      </c>
    </row>
    <row r="9" spans="1:5" ht="15.75" customHeight="1">
      <c r="A9" s="27">
        <v>5</v>
      </c>
      <c r="B9" s="1" t="s">
        <v>55</v>
      </c>
      <c r="C9" s="9">
        <v>4705525</v>
      </c>
      <c r="D9" s="3">
        <v>19</v>
      </c>
      <c r="E9" s="18">
        <v>247659.2105263158</v>
      </c>
    </row>
    <row r="10" spans="1:5" ht="15.75" customHeight="1">
      <c r="A10" s="27">
        <v>6</v>
      </c>
      <c r="B10" s="1" t="s">
        <v>56</v>
      </c>
      <c r="C10" s="9">
        <v>8296532</v>
      </c>
      <c r="D10" s="3">
        <v>38</v>
      </c>
      <c r="E10" s="18">
        <v>218329.7894736842</v>
      </c>
    </row>
    <row r="11" spans="1:5" ht="15.75" customHeight="1">
      <c r="A11" s="27">
        <v>7</v>
      </c>
      <c r="B11" s="1" t="s">
        <v>57</v>
      </c>
      <c r="C11" s="9">
        <v>3050283</v>
      </c>
      <c r="D11" s="3">
        <v>16</v>
      </c>
      <c r="E11" s="18">
        <v>190642.6875</v>
      </c>
    </row>
    <row r="12" spans="1:5" ht="15.75" customHeight="1">
      <c r="A12" s="27">
        <v>8</v>
      </c>
      <c r="B12" s="1" t="s">
        <v>58</v>
      </c>
      <c r="C12" s="9">
        <v>1484659</v>
      </c>
      <c r="D12" s="3">
        <v>5</v>
      </c>
      <c r="E12" s="18">
        <v>296931.8</v>
      </c>
    </row>
    <row r="13" spans="1:5" ht="15.75" customHeight="1">
      <c r="A13" s="27">
        <v>9</v>
      </c>
      <c r="B13" s="1" t="s">
        <v>59</v>
      </c>
      <c r="C13" s="9">
        <v>3026750</v>
      </c>
      <c r="D13" s="3">
        <v>15</v>
      </c>
      <c r="E13" s="18">
        <v>201783.33333333334</v>
      </c>
    </row>
    <row r="14" spans="1:5" ht="15.75" customHeight="1">
      <c r="A14" s="27">
        <v>10</v>
      </c>
      <c r="B14" s="1" t="s">
        <v>60</v>
      </c>
      <c r="C14" s="2">
        <v>2773767</v>
      </c>
      <c r="D14" s="3">
        <v>6</v>
      </c>
      <c r="E14" s="18">
        <v>462294.5</v>
      </c>
    </row>
    <row r="15" spans="1:5" ht="15.75" customHeight="1">
      <c r="A15" s="27">
        <v>11</v>
      </c>
      <c r="B15" s="1" t="s">
        <v>61</v>
      </c>
      <c r="C15" s="2">
        <v>4668278</v>
      </c>
      <c r="D15" s="3">
        <v>25</v>
      </c>
      <c r="E15" s="18">
        <v>186731.12</v>
      </c>
    </row>
    <row r="16" spans="1:5" ht="15.75" customHeight="1">
      <c r="A16" s="27">
        <v>12</v>
      </c>
      <c r="B16" s="1" t="s">
        <v>62</v>
      </c>
      <c r="C16" s="2">
        <v>6188031</v>
      </c>
      <c r="D16" s="3">
        <v>7</v>
      </c>
      <c r="E16" s="18">
        <v>884004.4285714285</v>
      </c>
    </row>
    <row r="17" spans="1:5" ht="15.75" customHeight="1">
      <c r="A17" s="27">
        <v>13</v>
      </c>
      <c r="B17" s="1" t="s">
        <v>63</v>
      </c>
      <c r="C17" s="2">
        <v>2989484</v>
      </c>
      <c r="D17" s="3">
        <v>12</v>
      </c>
      <c r="E17" s="18">
        <v>249123.66666666666</v>
      </c>
    </row>
    <row r="18" spans="1:5" ht="15.75" customHeight="1">
      <c r="A18" s="27">
        <v>14</v>
      </c>
      <c r="B18" s="1" t="s">
        <v>64</v>
      </c>
      <c r="C18" s="2">
        <v>3930912</v>
      </c>
      <c r="D18" s="3">
        <v>11</v>
      </c>
      <c r="E18" s="18">
        <v>357355.63636363635</v>
      </c>
    </row>
    <row r="19" spans="1:5" ht="15.75" customHeight="1">
      <c r="A19" s="27">
        <v>15</v>
      </c>
      <c r="B19" s="1" t="s">
        <v>65</v>
      </c>
      <c r="C19" s="2">
        <v>4829694</v>
      </c>
      <c r="D19" s="3">
        <v>15</v>
      </c>
      <c r="E19" s="18">
        <v>321979.6</v>
      </c>
    </row>
    <row r="20" spans="1:5" ht="15.75" customHeight="1">
      <c r="A20" s="27">
        <v>16</v>
      </c>
      <c r="B20" s="1" t="s">
        <v>66</v>
      </c>
      <c r="C20" s="2">
        <v>3901309</v>
      </c>
      <c r="D20" s="3">
        <v>13</v>
      </c>
      <c r="E20" s="18">
        <v>300100.6923076923</v>
      </c>
    </row>
    <row r="21" spans="1:5" s="69" customFormat="1" ht="15.75" customHeight="1">
      <c r="A21" s="61" t="s">
        <v>7</v>
      </c>
      <c r="B21" s="62" t="s">
        <v>6</v>
      </c>
      <c r="C21" s="67">
        <f>SUM(C5:C20)</f>
        <v>58808263</v>
      </c>
      <c r="D21" s="67">
        <f>SUM(D5:D20)</f>
        <v>243</v>
      </c>
      <c r="E21" s="68" t="s">
        <v>7</v>
      </c>
    </row>
    <row r="27" spans="1:5" ht="28.5" customHeight="1">
      <c r="A27" s="89" t="s">
        <v>37</v>
      </c>
      <c r="B27" s="89"/>
      <c r="C27" s="89"/>
      <c r="D27" s="89"/>
      <c r="E27" s="89"/>
    </row>
    <row r="28" ht="15" customHeight="1"/>
    <row r="29" spans="1:5" ht="18.75" customHeight="1">
      <c r="A29" s="90" t="s">
        <v>0</v>
      </c>
      <c r="B29" s="92" t="s">
        <v>19</v>
      </c>
      <c r="C29" s="94" t="s">
        <v>44</v>
      </c>
      <c r="D29" s="94"/>
      <c r="E29" s="95"/>
    </row>
    <row r="30" spans="1:5" ht="22.5" customHeight="1">
      <c r="A30" s="91"/>
      <c r="B30" s="93"/>
      <c r="C30" s="43" t="s">
        <v>12</v>
      </c>
      <c r="D30" s="43" t="s">
        <v>13</v>
      </c>
      <c r="E30" s="66" t="s">
        <v>18</v>
      </c>
    </row>
    <row r="31" spans="1:5" ht="15.75" customHeight="1">
      <c r="A31" s="27">
        <v>1</v>
      </c>
      <c r="B31" s="1" t="s">
        <v>51</v>
      </c>
      <c r="C31" s="9">
        <v>756252</v>
      </c>
      <c r="D31" s="3">
        <v>5</v>
      </c>
      <c r="E31" s="18">
        <v>151250.4</v>
      </c>
    </row>
    <row r="32" spans="1:5" ht="15.75" customHeight="1">
      <c r="A32" s="27">
        <v>2</v>
      </c>
      <c r="B32" s="1" t="s">
        <v>52</v>
      </c>
      <c r="C32" s="9">
        <v>757247</v>
      </c>
      <c r="D32" s="3">
        <v>8</v>
      </c>
      <c r="E32" s="18">
        <v>94655.875</v>
      </c>
    </row>
    <row r="33" spans="1:5" ht="15.75" customHeight="1">
      <c r="A33" s="27">
        <v>3</v>
      </c>
      <c r="B33" s="1" t="s">
        <v>53</v>
      </c>
      <c r="C33" s="9">
        <v>0</v>
      </c>
      <c r="D33" s="3">
        <v>0</v>
      </c>
      <c r="E33" s="18" t="s">
        <v>33</v>
      </c>
    </row>
    <row r="34" spans="1:5" ht="15.75" customHeight="1">
      <c r="A34" s="27">
        <v>4</v>
      </c>
      <c r="B34" s="1" t="s">
        <v>54</v>
      </c>
      <c r="C34" s="9">
        <v>0</v>
      </c>
      <c r="D34" s="3">
        <v>0</v>
      </c>
      <c r="E34" s="18" t="s">
        <v>33</v>
      </c>
    </row>
    <row r="35" spans="1:5" ht="15.75" customHeight="1">
      <c r="A35" s="27">
        <v>5</v>
      </c>
      <c r="B35" s="1" t="s">
        <v>55</v>
      </c>
      <c r="C35" s="9">
        <v>4406355</v>
      </c>
      <c r="D35" s="3">
        <v>16</v>
      </c>
      <c r="E35" s="18">
        <v>275397.1875</v>
      </c>
    </row>
    <row r="36" spans="1:5" ht="15.75" customHeight="1">
      <c r="A36" s="27">
        <v>6</v>
      </c>
      <c r="B36" s="1" t="s">
        <v>56</v>
      </c>
      <c r="C36" s="9">
        <v>2842640</v>
      </c>
      <c r="D36" s="3">
        <v>11</v>
      </c>
      <c r="E36" s="18">
        <v>258421.81818181818</v>
      </c>
    </row>
    <row r="37" spans="1:5" ht="15.75" customHeight="1">
      <c r="A37" s="27">
        <v>7</v>
      </c>
      <c r="B37" s="1" t="s">
        <v>57</v>
      </c>
      <c r="C37" s="9">
        <v>0</v>
      </c>
      <c r="D37" s="3">
        <v>0</v>
      </c>
      <c r="E37" s="18" t="s">
        <v>33</v>
      </c>
    </row>
    <row r="38" spans="1:5" ht="15.75" customHeight="1">
      <c r="A38" s="27">
        <v>8</v>
      </c>
      <c r="B38" s="1" t="s">
        <v>58</v>
      </c>
      <c r="C38" s="9">
        <v>107814</v>
      </c>
      <c r="D38" s="3">
        <v>1</v>
      </c>
      <c r="E38" s="18">
        <v>107814</v>
      </c>
    </row>
    <row r="39" spans="1:5" ht="15.75" customHeight="1">
      <c r="A39" s="27">
        <v>9</v>
      </c>
      <c r="B39" s="1" t="s">
        <v>59</v>
      </c>
      <c r="C39" s="9">
        <v>1150618</v>
      </c>
      <c r="D39" s="3">
        <v>4</v>
      </c>
      <c r="E39" s="18">
        <v>287654.5</v>
      </c>
    </row>
    <row r="40" spans="1:5" ht="15.75" customHeight="1">
      <c r="A40" s="27">
        <v>10</v>
      </c>
      <c r="B40" s="1" t="s">
        <v>60</v>
      </c>
      <c r="C40" s="2">
        <v>2279767</v>
      </c>
      <c r="D40" s="3">
        <v>4</v>
      </c>
      <c r="E40" s="18">
        <v>569941.75</v>
      </c>
    </row>
    <row r="41" spans="1:5" ht="15.75" customHeight="1">
      <c r="A41" s="27">
        <v>11</v>
      </c>
      <c r="B41" s="1" t="s">
        <v>61</v>
      </c>
      <c r="C41" s="2">
        <v>0</v>
      </c>
      <c r="D41" s="3">
        <v>0</v>
      </c>
      <c r="E41" s="18" t="s">
        <v>33</v>
      </c>
    </row>
    <row r="42" spans="1:5" ht="15.75" customHeight="1">
      <c r="A42" s="27">
        <v>12</v>
      </c>
      <c r="B42" s="1" t="s">
        <v>62</v>
      </c>
      <c r="C42" s="2">
        <v>0</v>
      </c>
      <c r="D42" s="3">
        <v>0</v>
      </c>
      <c r="E42" s="18" t="s">
        <v>33</v>
      </c>
    </row>
    <row r="43" spans="1:5" ht="15.75" customHeight="1">
      <c r="A43" s="27">
        <v>13</v>
      </c>
      <c r="B43" s="1" t="s">
        <v>63</v>
      </c>
      <c r="C43" s="2">
        <v>1073872</v>
      </c>
      <c r="D43" s="3">
        <v>5</v>
      </c>
      <c r="E43" s="18">
        <v>214774.4</v>
      </c>
    </row>
    <row r="44" spans="1:5" ht="15.75" customHeight="1">
      <c r="A44" s="27">
        <v>14</v>
      </c>
      <c r="B44" s="1" t="s">
        <v>64</v>
      </c>
      <c r="C44" s="2">
        <v>2606000</v>
      </c>
      <c r="D44" s="3">
        <v>7</v>
      </c>
      <c r="E44" s="18">
        <v>372285.71428571426</v>
      </c>
    </row>
    <row r="45" spans="1:5" ht="15.75" customHeight="1">
      <c r="A45" s="27">
        <v>15</v>
      </c>
      <c r="B45" s="1" t="s">
        <v>65</v>
      </c>
      <c r="C45" s="2">
        <v>1891890</v>
      </c>
      <c r="D45" s="3">
        <v>6</v>
      </c>
      <c r="E45" s="18">
        <v>315315</v>
      </c>
    </row>
    <row r="46" spans="1:5" ht="15.75" customHeight="1">
      <c r="A46" s="27">
        <v>16</v>
      </c>
      <c r="B46" s="1" t="s">
        <v>66</v>
      </c>
      <c r="C46" s="2">
        <v>0</v>
      </c>
      <c r="D46" s="3">
        <v>0</v>
      </c>
      <c r="E46" s="18" t="s">
        <v>33</v>
      </c>
    </row>
    <row r="47" spans="1:5" ht="15.75" customHeight="1">
      <c r="A47" s="61" t="s">
        <v>7</v>
      </c>
      <c r="B47" s="62" t="s">
        <v>6</v>
      </c>
      <c r="C47" s="67">
        <f>SUM(C31:C46)</f>
        <v>17872455</v>
      </c>
      <c r="D47" s="67">
        <f>SUM(D31:D46)</f>
        <v>67</v>
      </c>
      <c r="E47" s="68" t="s">
        <v>7</v>
      </c>
    </row>
  </sheetData>
  <mergeCells count="8">
    <mergeCell ref="A1:E1"/>
    <mergeCell ref="A27:E27"/>
    <mergeCell ref="A29:A30"/>
    <mergeCell ref="B29:B30"/>
    <mergeCell ref="C29:E29"/>
    <mergeCell ref="C3:E3"/>
    <mergeCell ref="A3:A4"/>
    <mergeCell ref="B3:B4"/>
  </mergeCells>
  <printOptions/>
  <pageMargins left="1.1811023622047245" right="0.5511811023622047" top="0.7874015748031497" bottom="0.4724409448818898" header="0.3937007874015748" footer="0.2755905511811024"/>
  <pageSetup firstPageNumber="2" useFirstPageNumber="1" horizontalDpi="1200" verticalDpi="1200" orientation="portrait" paperSize="9" r:id="rId1"/>
  <headerFooter alignWithMargins="0">
    <oddHeader xml:space="preserve">&amp;L&amp;9       </oddHeader>
    <oddFooter>&amp;R&amp;9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K25" sqref="K25"/>
    </sheetView>
  </sheetViews>
  <sheetFormatPr defaultColWidth="9.00390625" defaultRowHeight="9.75" customHeight="1"/>
  <cols>
    <col min="1" max="1" width="3.125" style="6" customWidth="1"/>
    <col min="2" max="2" width="13.25390625" style="5" customWidth="1"/>
    <col min="3" max="3" width="9.75390625" style="6" customWidth="1"/>
    <col min="4" max="4" width="4.00390625" style="6" customWidth="1"/>
    <col min="5" max="6" width="8.875" style="8" customWidth="1"/>
    <col min="7" max="8" width="7.625" style="8" customWidth="1"/>
    <col min="9" max="9" width="7.375" style="6" customWidth="1"/>
    <col min="10" max="10" width="4.00390625" style="6" customWidth="1"/>
    <col min="11" max="11" width="7.625" style="8" customWidth="1"/>
    <col min="12" max="12" width="9.00390625" style="6" customWidth="1"/>
    <col min="13" max="13" width="4.00390625" style="6" customWidth="1"/>
    <col min="14" max="14" width="7.875" style="8" customWidth="1"/>
    <col min="15" max="15" width="9.125" style="6" customWidth="1"/>
    <col min="16" max="16" width="4.00390625" style="6" customWidth="1"/>
    <col min="17" max="17" width="8.375" style="8" customWidth="1"/>
    <col min="18" max="16384" width="9.125" style="6" customWidth="1"/>
  </cols>
  <sheetData>
    <row r="1" spans="1:17" ht="15" customHeight="1">
      <c r="A1" s="89" t="s">
        <v>70</v>
      </c>
      <c r="B1" s="89"/>
      <c r="C1" s="89"/>
      <c r="D1" s="89"/>
      <c r="E1" s="89"/>
      <c r="F1" s="89"/>
      <c r="G1" s="89"/>
      <c r="H1" s="89"/>
      <c r="I1" s="96"/>
      <c r="J1" s="96"/>
      <c r="K1" s="96"/>
      <c r="L1" s="96"/>
      <c r="M1" s="96"/>
      <c r="N1" s="96"/>
      <c r="O1" s="96"/>
      <c r="P1" s="96"/>
      <c r="Q1" s="96"/>
    </row>
    <row r="2" ht="15" customHeight="1"/>
    <row r="3" spans="1:17" ht="11.25" customHeight="1">
      <c r="A3" s="90" t="s">
        <v>0</v>
      </c>
      <c r="B3" s="92" t="s">
        <v>19</v>
      </c>
      <c r="C3" s="94" t="s">
        <v>48</v>
      </c>
      <c r="D3" s="94"/>
      <c r="E3" s="97"/>
      <c r="F3" s="97"/>
      <c r="G3" s="97"/>
      <c r="H3" s="97"/>
      <c r="I3" s="98"/>
      <c r="J3" s="98"/>
      <c r="K3" s="98"/>
      <c r="L3" s="98"/>
      <c r="M3" s="98"/>
      <c r="N3" s="98"/>
      <c r="O3" s="99"/>
      <c r="P3" s="99"/>
      <c r="Q3" s="100"/>
    </row>
    <row r="4" spans="1:17" ht="11.25" customHeight="1">
      <c r="A4" s="105"/>
      <c r="B4" s="106"/>
      <c r="C4" s="101" t="s">
        <v>26</v>
      </c>
      <c r="D4" s="102"/>
      <c r="E4" s="102"/>
      <c r="F4" s="101" t="s">
        <v>45</v>
      </c>
      <c r="G4" s="102"/>
      <c r="H4" s="102"/>
      <c r="I4" s="101" t="s">
        <v>32</v>
      </c>
      <c r="J4" s="102"/>
      <c r="K4" s="102"/>
      <c r="L4" s="102"/>
      <c r="M4" s="102"/>
      <c r="N4" s="102"/>
      <c r="O4" s="103"/>
      <c r="P4" s="103"/>
      <c r="Q4" s="104"/>
    </row>
    <row r="5" spans="1:17" ht="11.25" customHeight="1">
      <c r="A5" s="105"/>
      <c r="B5" s="106"/>
      <c r="C5" s="102"/>
      <c r="D5" s="102"/>
      <c r="E5" s="102"/>
      <c r="F5" s="102"/>
      <c r="G5" s="102"/>
      <c r="H5" s="102"/>
      <c r="I5" s="101" t="s">
        <v>28</v>
      </c>
      <c r="J5" s="102"/>
      <c r="K5" s="102"/>
      <c r="L5" s="101" t="s">
        <v>27</v>
      </c>
      <c r="M5" s="102"/>
      <c r="N5" s="102"/>
      <c r="O5" s="101" t="s">
        <v>31</v>
      </c>
      <c r="P5" s="102"/>
      <c r="Q5" s="107"/>
    </row>
    <row r="6" spans="1:17" s="5" customFormat="1" ht="30" customHeight="1">
      <c r="A6" s="91"/>
      <c r="B6" s="93"/>
      <c r="C6" s="43" t="s">
        <v>23</v>
      </c>
      <c r="D6" s="43" t="s">
        <v>24</v>
      </c>
      <c r="E6" s="70" t="s">
        <v>25</v>
      </c>
      <c r="F6" s="43" t="s">
        <v>23</v>
      </c>
      <c r="G6" s="43" t="s">
        <v>24</v>
      </c>
      <c r="H6" s="70" t="s">
        <v>25</v>
      </c>
      <c r="I6" s="43" t="s">
        <v>23</v>
      </c>
      <c r="J6" s="43" t="s">
        <v>24</v>
      </c>
      <c r="K6" s="70" t="s">
        <v>25</v>
      </c>
      <c r="L6" s="43" t="s">
        <v>23</v>
      </c>
      <c r="M6" s="43" t="s">
        <v>24</v>
      </c>
      <c r="N6" s="70" t="s">
        <v>25</v>
      </c>
      <c r="O6" s="43" t="s">
        <v>23</v>
      </c>
      <c r="P6" s="43" t="s">
        <v>24</v>
      </c>
      <c r="Q6" s="66" t="s">
        <v>25</v>
      </c>
    </row>
    <row r="7" spans="1:17" ht="15" customHeight="1">
      <c r="A7" s="32">
        <v>1</v>
      </c>
      <c r="B7" s="33" t="s">
        <v>51</v>
      </c>
      <c r="C7" s="29">
        <v>4808831</v>
      </c>
      <c r="D7" s="2">
        <v>1</v>
      </c>
      <c r="E7" s="30">
        <v>4808831</v>
      </c>
      <c r="F7" s="30">
        <v>1822113</v>
      </c>
      <c r="G7" s="30">
        <v>1</v>
      </c>
      <c r="H7" s="30">
        <v>1822113</v>
      </c>
      <c r="I7" s="29">
        <v>0</v>
      </c>
      <c r="J7" s="2">
        <v>0</v>
      </c>
      <c r="K7" s="30" t="s">
        <v>33</v>
      </c>
      <c r="L7" s="29">
        <v>0</v>
      </c>
      <c r="M7" s="2">
        <v>0</v>
      </c>
      <c r="N7" s="30" t="s">
        <v>33</v>
      </c>
      <c r="O7" s="31">
        <v>4808831</v>
      </c>
      <c r="P7" s="2">
        <v>1</v>
      </c>
      <c r="Q7" s="34">
        <v>4808831</v>
      </c>
    </row>
    <row r="8" spans="1:17" ht="15" customHeight="1">
      <c r="A8" s="32">
        <v>2</v>
      </c>
      <c r="B8" s="33" t="s">
        <v>52</v>
      </c>
      <c r="C8" s="31">
        <v>3900298</v>
      </c>
      <c r="D8" s="2">
        <v>1</v>
      </c>
      <c r="E8" s="30">
        <v>3900298</v>
      </c>
      <c r="F8" s="30">
        <v>2924648</v>
      </c>
      <c r="G8" s="30">
        <v>1</v>
      </c>
      <c r="H8" s="30">
        <v>2924648</v>
      </c>
      <c r="I8" s="31">
        <v>0</v>
      </c>
      <c r="J8" s="2">
        <v>0</v>
      </c>
      <c r="K8" s="30" t="s">
        <v>33</v>
      </c>
      <c r="L8" s="31">
        <v>0</v>
      </c>
      <c r="M8" s="2">
        <v>0</v>
      </c>
      <c r="N8" s="30" t="s">
        <v>33</v>
      </c>
      <c r="O8" s="31">
        <v>3900298</v>
      </c>
      <c r="P8" s="2">
        <v>1</v>
      </c>
      <c r="Q8" s="34">
        <v>3900298</v>
      </c>
    </row>
    <row r="9" spans="1:17" ht="15" customHeight="1">
      <c r="A9" s="32">
        <v>3</v>
      </c>
      <c r="B9" s="33" t="s">
        <v>53</v>
      </c>
      <c r="C9" s="31">
        <v>4038053</v>
      </c>
      <c r="D9" s="2">
        <v>2</v>
      </c>
      <c r="E9" s="30">
        <v>2019026.5</v>
      </c>
      <c r="F9" s="30">
        <v>2613504</v>
      </c>
      <c r="G9" s="30">
        <v>2</v>
      </c>
      <c r="H9" s="30">
        <v>1306752</v>
      </c>
      <c r="I9" s="31">
        <v>0</v>
      </c>
      <c r="J9" s="2">
        <v>0</v>
      </c>
      <c r="K9" s="30" t="s">
        <v>33</v>
      </c>
      <c r="L9" s="31">
        <v>0</v>
      </c>
      <c r="M9" s="2">
        <v>0</v>
      </c>
      <c r="N9" s="30" t="s">
        <v>33</v>
      </c>
      <c r="O9" s="31">
        <v>4038053</v>
      </c>
      <c r="P9" s="2">
        <v>2</v>
      </c>
      <c r="Q9" s="34">
        <v>2019026.5</v>
      </c>
    </row>
    <row r="10" spans="1:17" ht="15" customHeight="1">
      <c r="A10" s="32">
        <v>4</v>
      </c>
      <c r="B10" s="33" t="s">
        <v>54</v>
      </c>
      <c r="C10" s="31">
        <v>0</v>
      </c>
      <c r="D10" s="2">
        <v>0</v>
      </c>
      <c r="E10" s="30" t="s">
        <v>33</v>
      </c>
      <c r="F10" s="30">
        <v>0</v>
      </c>
      <c r="G10" s="30">
        <v>0</v>
      </c>
      <c r="H10" s="30" t="s">
        <v>33</v>
      </c>
      <c r="I10" s="31">
        <v>0</v>
      </c>
      <c r="J10" s="2">
        <v>0</v>
      </c>
      <c r="K10" s="30" t="s">
        <v>33</v>
      </c>
      <c r="L10" s="31">
        <v>0</v>
      </c>
      <c r="M10" s="2">
        <v>0</v>
      </c>
      <c r="N10" s="30" t="s">
        <v>33</v>
      </c>
      <c r="O10" s="31">
        <v>0</v>
      </c>
      <c r="P10" s="2">
        <v>0</v>
      </c>
      <c r="Q10" s="34" t="s">
        <v>33</v>
      </c>
    </row>
    <row r="11" spans="1:17" ht="15" customHeight="1">
      <c r="A11" s="32">
        <v>5</v>
      </c>
      <c r="B11" s="33" t="s">
        <v>55</v>
      </c>
      <c r="C11" s="31">
        <v>0</v>
      </c>
      <c r="D11" s="2">
        <v>0</v>
      </c>
      <c r="E11" s="30" t="s">
        <v>33</v>
      </c>
      <c r="F11" s="30">
        <v>0</v>
      </c>
      <c r="G11" s="30">
        <v>0</v>
      </c>
      <c r="H11" s="30" t="s">
        <v>33</v>
      </c>
      <c r="I11" s="31">
        <v>0</v>
      </c>
      <c r="J11" s="2">
        <v>0</v>
      </c>
      <c r="K11" s="30" t="s">
        <v>33</v>
      </c>
      <c r="L11" s="31">
        <v>0</v>
      </c>
      <c r="M11" s="2">
        <v>0</v>
      </c>
      <c r="N11" s="30" t="s">
        <v>33</v>
      </c>
      <c r="O11" s="31">
        <v>0</v>
      </c>
      <c r="P11" s="2">
        <v>0</v>
      </c>
      <c r="Q11" s="34" t="s">
        <v>33</v>
      </c>
    </row>
    <row r="12" spans="1:17" ht="15" customHeight="1">
      <c r="A12" s="32">
        <v>6</v>
      </c>
      <c r="B12" s="33" t="s">
        <v>56</v>
      </c>
      <c r="C12" s="31">
        <v>0</v>
      </c>
      <c r="D12" s="2">
        <v>0</v>
      </c>
      <c r="E12" s="30" t="s">
        <v>33</v>
      </c>
      <c r="F12" s="30">
        <v>0</v>
      </c>
      <c r="G12" s="30">
        <v>0</v>
      </c>
      <c r="H12" s="30" t="s">
        <v>33</v>
      </c>
      <c r="I12" s="31">
        <v>0</v>
      </c>
      <c r="J12" s="2">
        <v>0</v>
      </c>
      <c r="K12" s="30" t="s">
        <v>33</v>
      </c>
      <c r="L12" s="31">
        <v>0</v>
      </c>
      <c r="M12" s="2">
        <v>0</v>
      </c>
      <c r="N12" s="30" t="s">
        <v>33</v>
      </c>
      <c r="O12" s="31">
        <v>0</v>
      </c>
      <c r="P12" s="2">
        <v>0</v>
      </c>
      <c r="Q12" s="34" t="s">
        <v>33</v>
      </c>
    </row>
    <row r="13" spans="1:17" ht="15" customHeight="1">
      <c r="A13" s="32">
        <v>7</v>
      </c>
      <c r="B13" s="33" t="s">
        <v>57</v>
      </c>
      <c r="C13" s="31">
        <v>0</v>
      </c>
      <c r="D13" s="2">
        <v>0</v>
      </c>
      <c r="E13" s="30" t="s">
        <v>33</v>
      </c>
      <c r="F13" s="30">
        <v>0</v>
      </c>
      <c r="G13" s="30">
        <v>0</v>
      </c>
      <c r="H13" s="30" t="s">
        <v>33</v>
      </c>
      <c r="I13" s="31">
        <v>0</v>
      </c>
      <c r="J13" s="2">
        <v>0</v>
      </c>
      <c r="K13" s="30" t="s">
        <v>33</v>
      </c>
      <c r="L13" s="31">
        <v>0</v>
      </c>
      <c r="M13" s="2">
        <v>0</v>
      </c>
      <c r="N13" s="30" t="s">
        <v>33</v>
      </c>
      <c r="O13" s="31">
        <v>0</v>
      </c>
      <c r="P13" s="2">
        <v>0</v>
      </c>
      <c r="Q13" s="34" t="s">
        <v>33</v>
      </c>
    </row>
    <row r="14" spans="1:17" ht="15" customHeight="1">
      <c r="A14" s="32">
        <v>8</v>
      </c>
      <c r="B14" s="33" t="s">
        <v>58</v>
      </c>
      <c r="C14" s="31">
        <v>0</v>
      </c>
      <c r="D14" s="2">
        <v>0</v>
      </c>
      <c r="E14" s="30" t="s">
        <v>33</v>
      </c>
      <c r="F14" s="30">
        <v>0</v>
      </c>
      <c r="G14" s="30">
        <v>0</v>
      </c>
      <c r="H14" s="30" t="s">
        <v>33</v>
      </c>
      <c r="I14" s="31">
        <v>0</v>
      </c>
      <c r="J14" s="2">
        <v>0</v>
      </c>
      <c r="K14" s="30" t="s">
        <v>33</v>
      </c>
      <c r="L14" s="31">
        <v>0</v>
      </c>
      <c r="M14" s="2">
        <v>0</v>
      </c>
      <c r="N14" s="30" t="s">
        <v>33</v>
      </c>
      <c r="O14" s="31">
        <v>0</v>
      </c>
      <c r="P14" s="2">
        <v>0</v>
      </c>
      <c r="Q14" s="34" t="s">
        <v>33</v>
      </c>
    </row>
    <row r="15" spans="1:17" ht="15" customHeight="1">
      <c r="A15" s="32">
        <v>9</v>
      </c>
      <c r="B15" s="33" t="s">
        <v>59</v>
      </c>
      <c r="C15" s="31">
        <v>1221003</v>
      </c>
      <c r="D15" s="2">
        <v>1</v>
      </c>
      <c r="E15" s="30">
        <v>1221003</v>
      </c>
      <c r="F15" s="30">
        <v>913833</v>
      </c>
      <c r="G15" s="30">
        <v>1</v>
      </c>
      <c r="H15" s="30">
        <v>913833</v>
      </c>
      <c r="I15" s="31">
        <v>0</v>
      </c>
      <c r="J15" s="2">
        <v>0</v>
      </c>
      <c r="K15" s="30" t="s">
        <v>33</v>
      </c>
      <c r="L15" s="31">
        <v>0</v>
      </c>
      <c r="M15" s="2">
        <v>0</v>
      </c>
      <c r="N15" s="30" t="s">
        <v>33</v>
      </c>
      <c r="O15" s="31">
        <v>1221003</v>
      </c>
      <c r="P15" s="2">
        <v>1</v>
      </c>
      <c r="Q15" s="34">
        <v>1221003</v>
      </c>
    </row>
    <row r="16" spans="1:17" ht="15" customHeight="1">
      <c r="A16" s="32">
        <v>10</v>
      </c>
      <c r="B16" s="33" t="s">
        <v>60</v>
      </c>
      <c r="C16" s="2">
        <v>0</v>
      </c>
      <c r="D16" s="2">
        <v>0</v>
      </c>
      <c r="E16" s="30" t="s">
        <v>33</v>
      </c>
      <c r="F16" s="30">
        <v>0</v>
      </c>
      <c r="G16" s="30">
        <v>0</v>
      </c>
      <c r="H16" s="30" t="s">
        <v>33</v>
      </c>
      <c r="I16" s="2">
        <v>0</v>
      </c>
      <c r="J16" s="2">
        <v>0</v>
      </c>
      <c r="K16" s="30" t="s">
        <v>33</v>
      </c>
      <c r="L16" s="2">
        <v>0</v>
      </c>
      <c r="M16" s="2">
        <v>0</v>
      </c>
      <c r="N16" s="30" t="s">
        <v>33</v>
      </c>
      <c r="O16" s="2">
        <v>0</v>
      </c>
      <c r="P16" s="2">
        <v>0</v>
      </c>
      <c r="Q16" s="34" t="s">
        <v>33</v>
      </c>
    </row>
    <row r="17" spans="1:17" ht="15" customHeight="1">
      <c r="A17" s="32">
        <v>11</v>
      </c>
      <c r="B17" s="33" t="s">
        <v>61</v>
      </c>
      <c r="C17" s="2">
        <v>0</v>
      </c>
      <c r="D17" s="2">
        <v>0</v>
      </c>
      <c r="E17" s="30" t="s">
        <v>33</v>
      </c>
      <c r="F17" s="30">
        <v>0</v>
      </c>
      <c r="G17" s="30">
        <v>0</v>
      </c>
      <c r="H17" s="30" t="s">
        <v>33</v>
      </c>
      <c r="I17" s="2">
        <v>0</v>
      </c>
      <c r="J17" s="2">
        <v>0</v>
      </c>
      <c r="K17" s="30" t="s">
        <v>33</v>
      </c>
      <c r="L17" s="2">
        <v>0</v>
      </c>
      <c r="M17" s="2">
        <v>0</v>
      </c>
      <c r="N17" s="30" t="s">
        <v>33</v>
      </c>
      <c r="O17" s="2">
        <v>0</v>
      </c>
      <c r="P17" s="2">
        <v>0</v>
      </c>
      <c r="Q17" s="34" t="s">
        <v>33</v>
      </c>
    </row>
    <row r="18" spans="1:17" ht="15" customHeight="1">
      <c r="A18" s="32">
        <v>12</v>
      </c>
      <c r="B18" s="33" t="s">
        <v>62</v>
      </c>
      <c r="C18" s="2">
        <v>5204729</v>
      </c>
      <c r="D18" s="2">
        <v>4</v>
      </c>
      <c r="E18" s="30">
        <v>1301182.25</v>
      </c>
      <c r="F18" s="30">
        <v>3843520</v>
      </c>
      <c r="G18" s="30">
        <v>4</v>
      </c>
      <c r="H18" s="30">
        <v>960880</v>
      </c>
      <c r="I18" s="2">
        <v>0</v>
      </c>
      <c r="J18" s="2">
        <v>0</v>
      </c>
      <c r="K18" s="30" t="s">
        <v>33</v>
      </c>
      <c r="L18" s="2">
        <v>2282519</v>
      </c>
      <c r="M18" s="2">
        <v>2</v>
      </c>
      <c r="N18" s="30">
        <v>1141259.5</v>
      </c>
      <c r="O18" s="2">
        <v>2922210</v>
      </c>
      <c r="P18" s="2">
        <v>2</v>
      </c>
      <c r="Q18" s="26">
        <v>1461105</v>
      </c>
    </row>
    <row r="19" spans="1:17" ht="15" customHeight="1">
      <c r="A19" s="32">
        <v>13</v>
      </c>
      <c r="B19" s="33" t="s">
        <v>63</v>
      </c>
      <c r="C19" s="2">
        <v>0</v>
      </c>
      <c r="D19" s="2">
        <v>0</v>
      </c>
      <c r="E19" s="30" t="s">
        <v>33</v>
      </c>
      <c r="F19" s="30">
        <v>0</v>
      </c>
      <c r="G19" s="30">
        <v>0</v>
      </c>
      <c r="H19" s="30" t="s">
        <v>33</v>
      </c>
      <c r="I19" s="2">
        <v>0</v>
      </c>
      <c r="J19" s="2">
        <v>0</v>
      </c>
      <c r="K19" s="30" t="s">
        <v>33</v>
      </c>
      <c r="L19" s="2">
        <v>0</v>
      </c>
      <c r="M19" s="2">
        <v>0</v>
      </c>
      <c r="N19" s="30" t="s">
        <v>33</v>
      </c>
      <c r="O19" s="2">
        <v>0</v>
      </c>
      <c r="P19" s="2">
        <v>0</v>
      </c>
      <c r="Q19" s="34" t="s">
        <v>33</v>
      </c>
    </row>
    <row r="20" spans="1:17" ht="15" customHeight="1">
      <c r="A20" s="32">
        <v>14</v>
      </c>
      <c r="B20" s="33" t="s">
        <v>64</v>
      </c>
      <c r="C20" s="2">
        <v>0</v>
      </c>
      <c r="D20" s="2">
        <v>0</v>
      </c>
      <c r="E20" s="30" t="s">
        <v>33</v>
      </c>
      <c r="F20" s="30">
        <v>0</v>
      </c>
      <c r="G20" s="30">
        <v>0</v>
      </c>
      <c r="H20" s="30" t="s">
        <v>33</v>
      </c>
      <c r="I20" s="2">
        <v>0</v>
      </c>
      <c r="J20" s="2">
        <v>0</v>
      </c>
      <c r="K20" s="30" t="s">
        <v>33</v>
      </c>
      <c r="L20" s="2">
        <v>0</v>
      </c>
      <c r="M20" s="2">
        <v>0</v>
      </c>
      <c r="N20" s="30" t="s">
        <v>33</v>
      </c>
      <c r="O20" s="2">
        <v>0</v>
      </c>
      <c r="P20" s="2">
        <v>0</v>
      </c>
      <c r="Q20" s="34" t="s">
        <v>33</v>
      </c>
    </row>
    <row r="21" spans="1:17" ht="15" customHeight="1">
      <c r="A21" s="32">
        <v>15</v>
      </c>
      <c r="B21" s="33" t="s">
        <v>65</v>
      </c>
      <c r="C21" s="2">
        <v>1884383</v>
      </c>
      <c r="D21" s="2">
        <v>2</v>
      </c>
      <c r="E21" s="30">
        <v>942191.5</v>
      </c>
      <c r="F21" s="30">
        <v>1413287</v>
      </c>
      <c r="G21" s="30">
        <v>2</v>
      </c>
      <c r="H21" s="30">
        <v>706643.5</v>
      </c>
      <c r="I21" s="2">
        <v>0</v>
      </c>
      <c r="J21" s="2">
        <v>0</v>
      </c>
      <c r="K21" s="30" t="s">
        <v>33</v>
      </c>
      <c r="L21" s="2">
        <v>0</v>
      </c>
      <c r="M21" s="2">
        <v>0</v>
      </c>
      <c r="N21" s="30" t="s">
        <v>33</v>
      </c>
      <c r="O21" s="2">
        <v>1884383</v>
      </c>
      <c r="P21" s="2">
        <v>2</v>
      </c>
      <c r="Q21" s="26">
        <v>942191.5</v>
      </c>
    </row>
    <row r="22" spans="1:17" ht="15" customHeight="1">
      <c r="A22" s="32">
        <v>16</v>
      </c>
      <c r="B22" s="33" t="s">
        <v>66</v>
      </c>
      <c r="C22" s="2">
        <v>0</v>
      </c>
      <c r="D22" s="2">
        <v>0</v>
      </c>
      <c r="E22" s="30" t="s">
        <v>33</v>
      </c>
      <c r="F22" s="30">
        <v>0</v>
      </c>
      <c r="G22" s="30">
        <v>0</v>
      </c>
      <c r="H22" s="30" t="s">
        <v>33</v>
      </c>
      <c r="I22" s="2">
        <v>0</v>
      </c>
      <c r="J22" s="2">
        <v>0</v>
      </c>
      <c r="K22" s="30" t="s">
        <v>33</v>
      </c>
      <c r="L22" s="2">
        <v>0</v>
      </c>
      <c r="M22" s="2">
        <v>0</v>
      </c>
      <c r="N22" s="30" t="s">
        <v>33</v>
      </c>
      <c r="O22" s="2">
        <v>0</v>
      </c>
      <c r="P22" s="2">
        <v>0</v>
      </c>
      <c r="Q22" s="34" t="s">
        <v>33</v>
      </c>
    </row>
    <row r="23" spans="1:17" ht="15" customHeight="1">
      <c r="A23" s="71" t="s">
        <v>7</v>
      </c>
      <c r="B23" s="73" t="s">
        <v>6</v>
      </c>
      <c r="C23" s="67">
        <f>SUM(C7:C22)</f>
        <v>21057297</v>
      </c>
      <c r="D23" s="67">
        <f>SUM(D7:D22)</f>
        <v>11</v>
      </c>
      <c r="E23" s="74" t="s">
        <v>7</v>
      </c>
      <c r="F23" s="67">
        <f>SUM(F7:F22)</f>
        <v>13530905</v>
      </c>
      <c r="G23" s="67">
        <f>SUM(G7:G22)</f>
        <v>11</v>
      </c>
      <c r="H23" s="74" t="s">
        <v>7</v>
      </c>
      <c r="I23" s="67">
        <f>SUM(I7:I22)</f>
        <v>0</v>
      </c>
      <c r="J23" s="67">
        <f>SUM(J7:J22)</f>
        <v>0</v>
      </c>
      <c r="K23" s="72" t="s">
        <v>33</v>
      </c>
      <c r="L23" s="67">
        <f>SUM(L7:L22)</f>
        <v>2282519</v>
      </c>
      <c r="M23" s="67">
        <f>SUM(M7:M22)</f>
        <v>2</v>
      </c>
      <c r="N23" s="74" t="s">
        <v>7</v>
      </c>
      <c r="O23" s="67">
        <f>SUM(O7:O22)</f>
        <v>18774778</v>
      </c>
      <c r="P23" s="67">
        <f>SUM(P7:P22)</f>
        <v>9</v>
      </c>
      <c r="Q23" s="68" t="s">
        <v>7</v>
      </c>
    </row>
  </sheetData>
  <mergeCells count="10">
    <mergeCell ref="A1:Q1"/>
    <mergeCell ref="C3:Q3"/>
    <mergeCell ref="I4:Q4"/>
    <mergeCell ref="A3:A6"/>
    <mergeCell ref="B3:B6"/>
    <mergeCell ref="I5:K5"/>
    <mergeCell ref="L5:N5"/>
    <mergeCell ref="C4:E5"/>
    <mergeCell ref="F4:H5"/>
    <mergeCell ref="O5:Q5"/>
  </mergeCells>
  <printOptions/>
  <pageMargins left="0.984251968503937" right="0.3937007874015748" top="1.1811023622047245" bottom="0.4724409448818898" header="0.3937007874015748" footer="0.2755905511811024"/>
  <pageSetup horizontalDpi="1200" verticalDpi="1200" orientation="landscape" paperSize="9" r:id="rId1"/>
  <headerFooter alignWithMargins="0">
    <oddHeader xml:space="preserve">&amp;L&amp;9       </oddHeader>
    <oddFooter>&amp;R&amp;9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M1"/>
    </sheetView>
  </sheetViews>
  <sheetFormatPr defaultColWidth="9.00390625" defaultRowHeight="9.75" customHeight="1"/>
  <cols>
    <col min="1" max="1" width="3.125" style="6" customWidth="1"/>
    <col min="2" max="2" width="13.25390625" style="5" customWidth="1"/>
    <col min="3" max="3" width="11.875" style="6" customWidth="1"/>
    <col min="4" max="4" width="7.75390625" style="6" customWidth="1"/>
    <col min="5" max="5" width="10.75390625" style="8" customWidth="1"/>
    <col min="6" max="6" width="11.875" style="8" customWidth="1"/>
    <col min="7" max="7" width="7.75390625" style="8" customWidth="1"/>
    <col min="8" max="8" width="11.875" style="6" customWidth="1"/>
    <col min="9" max="9" width="7.75390625" style="8" customWidth="1"/>
    <col min="10" max="10" width="11.875" style="6" customWidth="1"/>
    <col min="11" max="11" width="7.75390625" style="8" customWidth="1"/>
    <col min="12" max="12" width="11.875" style="6" customWidth="1"/>
    <col min="13" max="13" width="7.75390625" style="8" customWidth="1"/>
    <col min="14" max="16384" width="9.125" style="6" customWidth="1"/>
  </cols>
  <sheetData>
    <row r="1" spans="1:13" ht="15" customHeight="1">
      <c r="A1" s="89" t="s">
        <v>71</v>
      </c>
      <c r="B1" s="89"/>
      <c r="C1" s="89"/>
      <c r="D1" s="89"/>
      <c r="E1" s="89"/>
      <c r="F1" s="89"/>
      <c r="G1" s="89"/>
      <c r="H1" s="96"/>
      <c r="I1" s="96"/>
      <c r="J1" s="96"/>
      <c r="K1" s="96"/>
      <c r="L1" s="96"/>
      <c r="M1" s="96"/>
    </row>
    <row r="2" ht="15" customHeight="1"/>
    <row r="3" spans="1:13" s="75" customFormat="1" ht="15.75" customHeight="1">
      <c r="A3" s="90" t="s">
        <v>0</v>
      </c>
      <c r="B3" s="92" t="s">
        <v>19</v>
      </c>
      <c r="C3" s="94" t="s">
        <v>47</v>
      </c>
      <c r="D3" s="94"/>
      <c r="E3" s="97"/>
      <c r="F3" s="97"/>
      <c r="G3" s="97"/>
      <c r="H3" s="98"/>
      <c r="I3" s="98"/>
      <c r="J3" s="98"/>
      <c r="K3" s="98"/>
      <c r="L3" s="99"/>
      <c r="M3" s="100"/>
    </row>
    <row r="4" spans="1:13" s="75" customFormat="1" ht="15.75" customHeight="1">
      <c r="A4" s="105"/>
      <c r="B4" s="106"/>
      <c r="C4" s="101" t="s">
        <v>26</v>
      </c>
      <c r="D4" s="102"/>
      <c r="E4" s="102"/>
      <c r="F4" s="101" t="s">
        <v>45</v>
      </c>
      <c r="G4" s="102"/>
      <c r="H4" s="101" t="s">
        <v>32</v>
      </c>
      <c r="I4" s="102"/>
      <c r="J4" s="102"/>
      <c r="K4" s="102"/>
      <c r="L4" s="103"/>
      <c r="M4" s="104"/>
    </row>
    <row r="5" spans="1:13" s="75" customFormat="1" ht="15.75" customHeight="1">
      <c r="A5" s="105"/>
      <c r="B5" s="106"/>
      <c r="C5" s="102"/>
      <c r="D5" s="102"/>
      <c r="E5" s="102"/>
      <c r="F5" s="102"/>
      <c r="G5" s="102"/>
      <c r="H5" s="101" t="s">
        <v>28</v>
      </c>
      <c r="I5" s="102"/>
      <c r="J5" s="101" t="s">
        <v>27</v>
      </c>
      <c r="K5" s="102"/>
      <c r="L5" s="101" t="s">
        <v>31</v>
      </c>
      <c r="M5" s="107"/>
    </row>
    <row r="6" spans="1:13" s="75" customFormat="1" ht="65.25" customHeight="1">
      <c r="A6" s="91"/>
      <c r="B6" s="93"/>
      <c r="C6" s="43" t="s">
        <v>23</v>
      </c>
      <c r="D6" s="43" t="s">
        <v>46</v>
      </c>
      <c r="E6" s="44" t="s">
        <v>49</v>
      </c>
      <c r="F6" s="43" t="s">
        <v>23</v>
      </c>
      <c r="G6" s="43" t="s">
        <v>46</v>
      </c>
      <c r="H6" s="43" t="s">
        <v>23</v>
      </c>
      <c r="I6" s="43" t="s">
        <v>46</v>
      </c>
      <c r="J6" s="43" t="s">
        <v>23</v>
      </c>
      <c r="K6" s="43" t="s">
        <v>46</v>
      </c>
      <c r="L6" s="43" t="s">
        <v>23</v>
      </c>
      <c r="M6" s="45" t="s">
        <v>46</v>
      </c>
    </row>
    <row r="7" spans="1:13" ht="15" customHeight="1">
      <c r="A7" s="35">
        <v>1</v>
      </c>
      <c r="B7" s="36" t="s">
        <v>51</v>
      </c>
      <c r="C7" s="37">
        <v>3219644</v>
      </c>
      <c r="D7" s="37">
        <v>4</v>
      </c>
      <c r="E7" s="37">
        <v>147</v>
      </c>
      <c r="F7" s="37">
        <v>2307766</v>
      </c>
      <c r="G7" s="37">
        <v>4</v>
      </c>
      <c r="H7" s="37">
        <v>844536</v>
      </c>
      <c r="I7" s="37">
        <v>1</v>
      </c>
      <c r="J7" s="37">
        <v>1073786</v>
      </c>
      <c r="K7" s="37">
        <v>1</v>
      </c>
      <c r="L7" s="37">
        <v>1301322</v>
      </c>
      <c r="M7" s="38">
        <v>2</v>
      </c>
    </row>
    <row r="8" spans="1:13" ht="15" customHeight="1">
      <c r="A8" s="35">
        <v>2</v>
      </c>
      <c r="B8" s="36" t="s">
        <v>52</v>
      </c>
      <c r="C8" s="37">
        <v>2447893</v>
      </c>
      <c r="D8" s="37">
        <v>5</v>
      </c>
      <c r="E8" s="37">
        <v>149</v>
      </c>
      <c r="F8" s="37">
        <v>1957365</v>
      </c>
      <c r="G8" s="37">
        <v>4</v>
      </c>
      <c r="H8" s="37">
        <v>0</v>
      </c>
      <c r="I8" s="37">
        <v>0</v>
      </c>
      <c r="J8" s="37">
        <v>896543</v>
      </c>
      <c r="K8" s="37">
        <v>2</v>
      </c>
      <c r="L8" s="37">
        <v>1551350</v>
      </c>
      <c r="M8" s="38">
        <v>3</v>
      </c>
    </row>
    <row r="9" spans="1:13" ht="15" customHeight="1">
      <c r="A9" s="35">
        <v>3</v>
      </c>
      <c r="B9" s="36" t="s">
        <v>53</v>
      </c>
      <c r="C9" s="37">
        <v>2367855</v>
      </c>
      <c r="D9" s="37">
        <v>3</v>
      </c>
      <c r="E9" s="37">
        <v>106</v>
      </c>
      <c r="F9" s="37">
        <v>1278556</v>
      </c>
      <c r="G9" s="37">
        <v>3</v>
      </c>
      <c r="H9" s="37">
        <v>0</v>
      </c>
      <c r="I9" s="37">
        <v>0</v>
      </c>
      <c r="J9" s="37">
        <v>0</v>
      </c>
      <c r="K9" s="37">
        <v>0</v>
      </c>
      <c r="L9" s="37">
        <v>2367855</v>
      </c>
      <c r="M9" s="38">
        <v>3</v>
      </c>
    </row>
    <row r="10" spans="1:13" ht="15" customHeight="1">
      <c r="A10" s="35">
        <v>4</v>
      </c>
      <c r="B10" s="36" t="s">
        <v>54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8">
        <v>0</v>
      </c>
    </row>
    <row r="11" spans="1:13" ht="15" customHeight="1">
      <c r="A11" s="35">
        <v>5</v>
      </c>
      <c r="B11" s="36" t="s">
        <v>55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8">
        <v>0</v>
      </c>
    </row>
    <row r="12" spans="1:13" ht="15" customHeight="1">
      <c r="A12" s="35">
        <v>6</v>
      </c>
      <c r="B12" s="36" t="s">
        <v>56</v>
      </c>
      <c r="C12" s="37">
        <v>2670733</v>
      </c>
      <c r="D12" s="37">
        <v>5</v>
      </c>
      <c r="E12" s="37">
        <v>161</v>
      </c>
      <c r="F12" s="37">
        <v>2398200</v>
      </c>
      <c r="G12" s="37">
        <v>5</v>
      </c>
      <c r="H12" s="37">
        <v>562168</v>
      </c>
      <c r="I12" s="37">
        <v>1</v>
      </c>
      <c r="J12" s="37">
        <v>950127</v>
      </c>
      <c r="K12" s="37">
        <v>2</v>
      </c>
      <c r="L12" s="37">
        <v>1158438</v>
      </c>
      <c r="M12" s="38">
        <v>2</v>
      </c>
    </row>
    <row r="13" spans="1:13" ht="15" customHeight="1">
      <c r="A13" s="35">
        <v>7</v>
      </c>
      <c r="B13" s="36" t="s">
        <v>57</v>
      </c>
      <c r="C13" s="37">
        <v>4264564</v>
      </c>
      <c r="D13" s="37">
        <v>4</v>
      </c>
      <c r="E13" s="37">
        <v>115</v>
      </c>
      <c r="F13" s="37">
        <v>2928177</v>
      </c>
      <c r="G13" s="37">
        <v>4</v>
      </c>
      <c r="H13" s="37">
        <v>0</v>
      </c>
      <c r="I13" s="37">
        <v>0</v>
      </c>
      <c r="J13" s="37">
        <v>1303412</v>
      </c>
      <c r="K13" s="37">
        <v>1</v>
      </c>
      <c r="L13" s="37">
        <v>2961152</v>
      </c>
      <c r="M13" s="38">
        <v>3</v>
      </c>
    </row>
    <row r="14" spans="1:13" ht="15" customHeight="1">
      <c r="A14" s="35">
        <v>8</v>
      </c>
      <c r="B14" s="36" t="s">
        <v>58</v>
      </c>
      <c r="C14" s="37">
        <v>2312238</v>
      </c>
      <c r="D14" s="37">
        <v>2</v>
      </c>
      <c r="E14" s="37">
        <v>100</v>
      </c>
      <c r="F14" s="37">
        <v>1517866</v>
      </c>
      <c r="G14" s="37">
        <v>2</v>
      </c>
      <c r="H14" s="37">
        <v>0</v>
      </c>
      <c r="I14" s="37">
        <v>0</v>
      </c>
      <c r="J14" s="37">
        <v>0</v>
      </c>
      <c r="K14" s="37">
        <v>0</v>
      </c>
      <c r="L14" s="37">
        <v>2312238</v>
      </c>
      <c r="M14" s="38">
        <v>2</v>
      </c>
    </row>
    <row r="15" spans="1:13" ht="15" customHeight="1">
      <c r="A15" s="35">
        <v>9</v>
      </c>
      <c r="B15" s="36" t="s">
        <v>59</v>
      </c>
      <c r="C15" s="37">
        <v>4761407</v>
      </c>
      <c r="D15" s="37">
        <v>6</v>
      </c>
      <c r="E15" s="37">
        <v>210</v>
      </c>
      <c r="F15" s="37">
        <v>3367711</v>
      </c>
      <c r="G15" s="37">
        <v>6</v>
      </c>
      <c r="H15" s="37">
        <v>0</v>
      </c>
      <c r="I15" s="37">
        <v>0</v>
      </c>
      <c r="J15" s="37">
        <v>2686427</v>
      </c>
      <c r="K15" s="37">
        <v>4</v>
      </c>
      <c r="L15" s="37">
        <v>2074980</v>
      </c>
      <c r="M15" s="38">
        <v>2</v>
      </c>
    </row>
    <row r="16" spans="1:13" ht="15" customHeight="1">
      <c r="A16" s="35">
        <v>10</v>
      </c>
      <c r="B16" s="36" t="s">
        <v>60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8">
        <v>0</v>
      </c>
    </row>
    <row r="17" spans="1:13" ht="15" customHeight="1">
      <c r="A17" s="35">
        <v>11</v>
      </c>
      <c r="B17" s="36" t="s">
        <v>61</v>
      </c>
      <c r="C17" s="37">
        <v>3418102</v>
      </c>
      <c r="D17" s="37">
        <v>2</v>
      </c>
      <c r="E17" s="37">
        <v>81</v>
      </c>
      <c r="F17" s="37">
        <v>1450000</v>
      </c>
      <c r="G17" s="37">
        <v>2</v>
      </c>
      <c r="H17" s="37">
        <v>1307000</v>
      </c>
      <c r="I17" s="37">
        <v>1</v>
      </c>
      <c r="J17" s="37">
        <v>2111102</v>
      </c>
      <c r="K17" s="37">
        <v>1</v>
      </c>
      <c r="L17" s="37">
        <v>0</v>
      </c>
      <c r="M17" s="38">
        <v>0</v>
      </c>
    </row>
    <row r="18" spans="1:13" ht="15" customHeight="1">
      <c r="A18" s="35">
        <v>12</v>
      </c>
      <c r="B18" s="36" t="s">
        <v>62</v>
      </c>
      <c r="C18" s="37">
        <v>6627295</v>
      </c>
      <c r="D18" s="37">
        <v>9</v>
      </c>
      <c r="E18" s="37">
        <v>255</v>
      </c>
      <c r="F18" s="37">
        <v>3656296</v>
      </c>
      <c r="G18" s="37">
        <v>7</v>
      </c>
      <c r="H18" s="37">
        <v>0</v>
      </c>
      <c r="I18" s="37">
        <v>0</v>
      </c>
      <c r="J18" s="37">
        <v>2152183</v>
      </c>
      <c r="K18" s="37">
        <v>2</v>
      </c>
      <c r="L18" s="37">
        <v>4475112</v>
      </c>
      <c r="M18" s="38">
        <v>7</v>
      </c>
    </row>
    <row r="19" spans="1:13" ht="15" customHeight="1">
      <c r="A19" s="35">
        <v>13</v>
      </c>
      <c r="B19" s="36" t="s">
        <v>63</v>
      </c>
      <c r="C19" s="37">
        <v>1642213</v>
      </c>
      <c r="D19" s="37">
        <v>2</v>
      </c>
      <c r="E19" s="37">
        <v>82</v>
      </c>
      <c r="F19" s="37">
        <v>1375304</v>
      </c>
      <c r="G19" s="37">
        <v>2</v>
      </c>
      <c r="H19" s="37">
        <v>0</v>
      </c>
      <c r="I19" s="37">
        <v>0</v>
      </c>
      <c r="J19" s="37">
        <v>0</v>
      </c>
      <c r="K19" s="37">
        <v>0</v>
      </c>
      <c r="L19" s="37">
        <v>1642213</v>
      </c>
      <c r="M19" s="38">
        <v>2</v>
      </c>
    </row>
    <row r="20" spans="1:13" ht="15" customHeight="1">
      <c r="A20" s="35">
        <v>14</v>
      </c>
      <c r="B20" s="36" t="s">
        <v>64</v>
      </c>
      <c r="C20" s="37">
        <v>1772078</v>
      </c>
      <c r="D20" s="37">
        <v>2</v>
      </c>
      <c r="E20" s="37">
        <v>65</v>
      </c>
      <c r="F20" s="37">
        <v>1140921</v>
      </c>
      <c r="G20" s="37">
        <v>2</v>
      </c>
      <c r="H20" s="37">
        <v>0</v>
      </c>
      <c r="I20" s="37">
        <v>0</v>
      </c>
      <c r="J20" s="37">
        <v>0</v>
      </c>
      <c r="K20" s="37">
        <v>0</v>
      </c>
      <c r="L20" s="37">
        <v>1772078</v>
      </c>
      <c r="M20" s="38">
        <v>2</v>
      </c>
    </row>
    <row r="21" spans="1:13" ht="15" customHeight="1">
      <c r="A21" s="35">
        <v>15</v>
      </c>
      <c r="B21" s="36" t="s">
        <v>65</v>
      </c>
      <c r="C21" s="37">
        <v>5830385</v>
      </c>
      <c r="D21" s="37">
        <v>6</v>
      </c>
      <c r="E21" s="37">
        <v>261</v>
      </c>
      <c r="F21" s="37">
        <v>4580550</v>
      </c>
      <c r="G21" s="37">
        <v>6</v>
      </c>
      <c r="H21" s="37">
        <v>0</v>
      </c>
      <c r="I21" s="37">
        <v>0</v>
      </c>
      <c r="J21" s="37">
        <v>0</v>
      </c>
      <c r="K21" s="37">
        <v>0</v>
      </c>
      <c r="L21" s="37">
        <v>5830385</v>
      </c>
      <c r="M21" s="38">
        <v>6</v>
      </c>
    </row>
    <row r="22" spans="1:13" ht="15" customHeight="1">
      <c r="A22" s="35">
        <v>16</v>
      </c>
      <c r="B22" s="36" t="s">
        <v>66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8">
        <v>0</v>
      </c>
    </row>
    <row r="23" spans="1:13" ht="15" customHeight="1">
      <c r="A23" s="71" t="s">
        <v>7</v>
      </c>
      <c r="B23" s="73" t="s">
        <v>6</v>
      </c>
      <c r="C23" s="67">
        <f aca="true" t="shared" si="0" ref="C23:M23">SUM(C7:C22)</f>
        <v>41334407</v>
      </c>
      <c r="D23" s="67">
        <f t="shared" si="0"/>
        <v>50</v>
      </c>
      <c r="E23" s="67">
        <f t="shared" si="0"/>
        <v>1732</v>
      </c>
      <c r="F23" s="67">
        <f t="shared" si="0"/>
        <v>27958712</v>
      </c>
      <c r="G23" s="67">
        <f t="shared" si="0"/>
        <v>47</v>
      </c>
      <c r="H23" s="67">
        <f t="shared" si="0"/>
        <v>2713704</v>
      </c>
      <c r="I23" s="67">
        <f t="shared" si="0"/>
        <v>3</v>
      </c>
      <c r="J23" s="67">
        <f t="shared" si="0"/>
        <v>11173580</v>
      </c>
      <c r="K23" s="67">
        <f t="shared" si="0"/>
        <v>13</v>
      </c>
      <c r="L23" s="67">
        <f t="shared" si="0"/>
        <v>27447123</v>
      </c>
      <c r="M23" s="76">
        <f t="shared" si="0"/>
        <v>34</v>
      </c>
    </row>
  </sheetData>
  <mergeCells count="10">
    <mergeCell ref="A1:M1"/>
    <mergeCell ref="A3:A6"/>
    <mergeCell ref="B3:B6"/>
    <mergeCell ref="C3:M3"/>
    <mergeCell ref="C4:E5"/>
    <mergeCell ref="H4:M4"/>
    <mergeCell ref="H5:I5"/>
    <mergeCell ref="J5:K5"/>
    <mergeCell ref="L5:M5"/>
    <mergeCell ref="F4:G5"/>
  </mergeCells>
  <printOptions/>
  <pageMargins left="0.984251968503937" right="0.3937007874015748" top="1.1811023622047245" bottom="0.4724409448818898" header="0.3937007874015748" footer="0.2755905511811024"/>
  <pageSetup horizontalDpi="1200" verticalDpi="1200" orientation="landscape" paperSize="9" r:id="rId1"/>
  <headerFooter alignWithMargins="0">
    <oddHeader xml:space="preserve">&amp;L&amp;9       </oddHeader>
    <oddFooter>&amp;R&amp;9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pmiskiew</cp:lastModifiedBy>
  <cp:lastPrinted>2009-02-27T14:08:19Z</cp:lastPrinted>
  <dcterms:created xsi:type="dcterms:W3CDTF">2001-03-23T08:52:09Z</dcterms:created>
  <dcterms:modified xsi:type="dcterms:W3CDTF">2009-02-27T14:10:32Z</dcterms:modified>
  <cp:category/>
  <cp:version/>
  <cp:contentType/>
  <cp:contentStatus/>
</cp:coreProperties>
</file>