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4845" tabRatio="703" activeTab="0"/>
  </bookViews>
  <sheets>
    <sheet name="Zbiorówka" sheetId="1" r:id="rId1"/>
    <sheet name="T3" sheetId="2" r:id="rId2"/>
    <sheet name="T4-T5" sheetId="3" r:id="rId3"/>
    <sheet name="T6" sheetId="4" r:id="rId4"/>
    <sheet name="T7" sheetId="5" r:id="rId5"/>
  </sheets>
  <definedNames>
    <definedName name="_xlnm.Print_Titles" localSheetId="2">'T4-T5'!$3:$4</definedName>
    <definedName name="_xlnm.Print_Titles" localSheetId="3">'T6'!$3:$6</definedName>
  </definedNames>
  <calcPr fullCalcOnLoad="1"/>
</workbook>
</file>

<file path=xl/sharedStrings.xml><?xml version="1.0" encoding="utf-8"?>
<sst xmlns="http://schemas.openxmlformats.org/spreadsheetml/2006/main" count="295" uniqueCount="71">
  <si>
    <t>Nr</t>
  </si>
  <si>
    <t>Środki wg planu</t>
  </si>
  <si>
    <t>Środki wykorzystane</t>
  </si>
  <si>
    <t xml:space="preserve">Środki przekazane  </t>
  </si>
  <si>
    <t>Wykonanie planu</t>
  </si>
  <si>
    <t>Suma:</t>
  </si>
  <si>
    <t>Suma</t>
  </si>
  <si>
    <t>x</t>
  </si>
  <si>
    <t>Środki wykorzystane na pokrycie kosztów obsługi realizowanych zadań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</si>
  <si>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</si>
  <si>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</si>
  <si>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</si>
  <si>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</si>
  <si>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</si>
  <si>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</si>
  <si>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 xml:space="preserve">           na rzecz mieszkańców wsi</t>
  </si>
  <si>
    <t>Jednorazowa pożyczka udzielana zakładom pracy chronionej w celu ochrony istniejących w zakładzie miejsc pracy (art. 32 ust.1 pkt 3)</t>
  </si>
  <si>
    <t>Realizacja zadań ogółem</t>
  </si>
  <si>
    <t>Tabela 2. Wykonanie planu z podziałem na województwa</t>
  </si>
  <si>
    <t>Średni koszt realizacji zadania</t>
  </si>
  <si>
    <t>Województwo</t>
  </si>
  <si>
    <t>liczba Zpch</t>
  </si>
  <si>
    <t>kwota udzielonych pożyczek</t>
  </si>
  <si>
    <t>średnia kwota pożyczki</t>
  </si>
  <si>
    <t>kwota</t>
  </si>
  <si>
    <t>liczba</t>
  </si>
  <si>
    <t>średni koszt realizacji zadania</t>
  </si>
  <si>
    <t>ogółem</t>
  </si>
  <si>
    <t>usługowym</t>
  </si>
  <si>
    <t>wytwórczym</t>
  </si>
  <si>
    <t>Rz</t>
  </si>
  <si>
    <t>Rs</t>
  </si>
  <si>
    <t>wytwóryczym i usługowym</t>
  </si>
  <si>
    <t>z tego o charakterze</t>
  </si>
  <si>
    <t>liczba osób niepełnosprawnych zaliczanych do znacznego stopnia niepełnosprawności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</si>
  <si>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</si>
  <si>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</si>
  <si>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</si>
  <si>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</si>
  <si>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</si>
  <si>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</si>
  <si>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</si>
  <si>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</si>
  <si>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</si>
  <si>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</si>
  <si>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</si>
  <si>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</si>
  <si>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</si>
  <si>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</si>
  <si>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</si>
  <si>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</si>
  <si>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</si>
  <si>
    <t xml:space="preserve">Dofinansowanie robót budowlanych dotyczących obiektów służących rehabilitacji,                 w związku z potrzebami osób niepełnosprawnych art.35 ust.1 pkt 5 - ogółem </t>
  </si>
  <si>
    <t>Środki wydatkowane ogółem</t>
  </si>
  <si>
    <t>Tabela 3. Zestawienie kwot udzielonych pożyczek zakładom pracy chronionej oraz liczby Zpch, którym udzielono pożyczki</t>
  </si>
  <si>
    <t>Tabela 4. Zestawienie kwot wydatkowanych na budowę, rozbudowę oraz liczby przeprowadzonych inwestycjii - ogółem.</t>
  </si>
  <si>
    <t>Tabela 5. Zestawienie kwot wydatkowanych na budowę, rozbudowę oraz liczby przeprowadzonych inwestycjii - dzieci i młodzież.</t>
  </si>
  <si>
    <t>Tabela 6. Dofinansowanie kosztów tworzenia zakładów aktywności zawodoweji (art.35 ust.1 pkt 6)</t>
  </si>
  <si>
    <t>Tabela 7. Dofinansowanie kosztów działania zakładów aktywności zawodowej (art.35 ust.1 pkt 6)</t>
  </si>
  <si>
    <t>Odsetek</t>
  </si>
  <si>
    <t>Dofinansowanie robót budowlanych dotyczących obiektów służących rehabilitacji, w związku z potrzebami osób niepełnosprawnych art.35 ust.1 pkt 5</t>
  </si>
  <si>
    <t>Tabela1. Zbiorcze zestawienie realizacji zadań w 2007 r. przez samorządy wojewódzkie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</si>
  <si>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</si>
  <si>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</si>
  <si>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</si>
  <si>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</si>
  <si>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</si>
  <si>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Zakłady aktywności zawodowej utworzone w 2007 r.</t>
  </si>
  <si>
    <t>Zakłady aktywności zawodowej działające w 2007 r.</t>
  </si>
  <si>
    <t>w tym 
dofinansowanie ze środków PFRON</t>
  </si>
  <si>
    <t>liczba 
ZAZ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</si>
</sst>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</numFmts>
  <fonts count="23">
    <font>
      <sz val="10"/>
      <name val="Arial CE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8"/>
      <name val="Arial CE"/>
      <family val="0"/>
    </font>
    <font>
      <sz val="7"/>
      <color indexed="8"/>
      <name val="Arial"/>
      <family val="0"/>
    </font>
    <font>
      <sz val="7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8"/>
      <color indexed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 CE"/>
      <family val="2"/>
    </font>
    <font>
      <sz val="7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1" xfId="19" applyFont="1" applyFill="1" applyBorder="1" applyAlignment="1">
      <alignment horizontal="left" vertical="center" wrapText="1"/>
      <protection/>
    </xf>
    <xf numFmtId="3" fontId="2" fillId="0" borderId="1" xfId="19" applyNumberFormat="1" applyFont="1" applyFill="1" applyBorder="1" applyAlignment="1">
      <alignment horizontal="right" vertical="center" wrapText="1"/>
      <protection/>
    </xf>
    <xf numFmtId="0" fontId="2" fillId="0" borderId="1" xfId="19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2" borderId="1" xfId="19" applyFont="1" applyFill="1" applyBorder="1" applyAlignment="1">
      <alignment horizontal="center" vertical="center" wrapText="1"/>
      <protection/>
    </xf>
    <xf numFmtId="3" fontId="7" fillId="2" borderId="3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175" fontId="11" fillId="0" borderId="1" xfId="18" applyNumberFormat="1" applyFont="1" applyFill="1" applyBorder="1" applyAlignment="1">
      <alignment horizontal="right" vertical="center" wrapText="1"/>
      <protection/>
    </xf>
    <xf numFmtId="0" fontId="7" fillId="2" borderId="3" xfId="0" applyFont="1" applyFill="1" applyBorder="1" applyAlignment="1">
      <alignment vertical="center" wrapText="1"/>
    </xf>
    <xf numFmtId="0" fontId="4" fillId="2" borderId="4" xfId="18" applyFont="1" applyFill="1" applyBorder="1" applyAlignment="1">
      <alignment horizontal="center" vertical="center" wrapText="1"/>
      <protection/>
    </xf>
    <xf numFmtId="0" fontId="4" fillId="2" borderId="5" xfId="18" applyFont="1" applyFill="1" applyBorder="1" applyAlignment="1">
      <alignment horizontal="center" vertical="center" wrapText="1"/>
      <protection/>
    </xf>
    <xf numFmtId="3" fontId="4" fillId="2" borderId="5" xfId="18" applyNumberFormat="1" applyFont="1" applyFill="1" applyBorder="1" applyAlignment="1">
      <alignment horizontal="center" vertical="center" wrapText="1"/>
      <protection/>
    </xf>
    <xf numFmtId="168" fontId="4" fillId="2" borderId="5" xfId="21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left" vertical="center" wrapText="1"/>
      <protection/>
    </xf>
    <xf numFmtId="0" fontId="12" fillId="0" borderId="2" xfId="0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vertical="center"/>
    </xf>
    <xf numFmtId="3" fontId="16" fillId="2" borderId="3" xfId="0" applyNumberFormat="1" applyFont="1" applyFill="1" applyBorder="1" applyAlignment="1">
      <alignment vertical="center"/>
    </xf>
    <xf numFmtId="3" fontId="16" fillId="2" borderId="3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4" fillId="2" borderId="6" xfId="19" applyNumberFormat="1" applyFont="1" applyFill="1" applyBorder="1" applyAlignment="1">
      <alignment horizontal="center" vertical="center" wrapText="1"/>
      <protection/>
    </xf>
    <xf numFmtId="3" fontId="8" fillId="0" borderId="6" xfId="19" applyNumberFormat="1" applyFont="1" applyFill="1" applyBorder="1" applyAlignment="1">
      <alignment horizontal="right" vertical="center" wrapText="1"/>
      <protection/>
    </xf>
    <xf numFmtId="3" fontId="15" fillId="0" borderId="1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9" fillId="0" borderId="1" xfId="18" applyNumberFormat="1" applyFont="1" applyFill="1" applyBorder="1" applyAlignment="1">
      <alignment horizontal="right" vertical="center" wrapText="1"/>
      <protection/>
    </xf>
    <xf numFmtId="168" fontId="20" fillId="0" borderId="1" xfId="21" applyNumberFormat="1" applyFont="1" applyFill="1" applyBorder="1" applyAlignment="1">
      <alignment horizontal="right" vertical="center" wrapText="1"/>
    </xf>
    <xf numFmtId="3" fontId="19" fillId="0" borderId="6" xfId="18" applyNumberFormat="1" applyFont="1" applyFill="1" applyBorder="1" applyAlignment="1">
      <alignment horizontal="right" vertical="center" wrapText="1"/>
      <protection/>
    </xf>
    <xf numFmtId="3" fontId="21" fillId="2" borderId="3" xfId="0" applyNumberFormat="1" applyFont="1" applyFill="1" applyBorder="1" applyAlignment="1">
      <alignment vertical="center"/>
    </xf>
    <xf numFmtId="168" fontId="20" fillId="3" borderId="3" xfId="21" applyNumberFormat="1" applyFont="1" applyFill="1" applyBorder="1" applyAlignment="1">
      <alignment horizontal="right" vertical="center" wrapText="1"/>
    </xf>
    <xf numFmtId="3" fontId="21" fillId="2" borderId="8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2" fillId="0" borderId="6" xfId="19" applyNumberFormat="1" applyFont="1" applyFill="1" applyBorder="1" applyAlignment="1">
      <alignment horizontal="right" vertical="center" wrapText="1"/>
      <protection/>
    </xf>
    <xf numFmtId="0" fontId="2" fillId="0" borderId="2" xfId="19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0" fontId="12" fillId="2" borderId="7" xfId="0" applyFont="1" applyFill="1" applyBorder="1" applyAlignment="1">
      <alignment vertical="center"/>
    </xf>
    <xf numFmtId="3" fontId="4" fillId="2" borderId="1" xfId="19" applyNumberFormat="1" applyFont="1" applyFill="1" applyBorder="1" applyAlignment="1">
      <alignment horizontal="center" vertical="center" wrapText="1"/>
      <protection/>
    </xf>
    <xf numFmtId="3" fontId="3" fillId="0" borderId="1" xfId="0" applyNumberFormat="1" applyFont="1" applyFill="1" applyBorder="1" applyAlignment="1">
      <alignment vertical="center"/>
    </xf>
    <xf numFmtId="3" fontId="2" fillId="0" borderId="1" xfId="19" applyNumberFormat="1" applyFont="1" applyFill="1" applyBorder="1" applyAlignment="1">
      <alignment horizontal="right" vertical="center" wrapText="1"/>
      <protection/>
    </xf>
    <xf numFmtId="3" fontId="4" fillId="2" borderId="1" xfId="19" applyNumberFormat="1" applyFont="1" applyFill="1" applyBorder="1" applyAlignment="1">
      <alignment horizontal="center" vertical="center" textRotation="90" wrapText="1"/>
      <protection/>
    </xf>
    <xf numFmtId="3" fontId="7" fillId="2" borderId="8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11" fillId="0" borderId="1" xfId="18" applyNumberFormat="1" applyFont="1" applyFill="1" applyBorder="1" applyAlignment="1">
      <alignment horizontal="right" vertical="center" wrapText="1"/>
      <protection/>
    </xf>
    <xf numFmtId="3" fontId="2" fillId="0" borderId="2" xfId="19" applyNumberFormat="1" applyFont="1" applyFill="1" applyBorder="1" applyAlignment="1">
      <alignment horizontal="right" vertical="center" wrapText="1"/>
      <protection/>
    </xf>
    <xf numFmtId="3" fontId="4" fillId="0" borderId="1" xfId="19" applyNumberFormat="1" applyFont="1" applyFill="1" applyBorder="1" applyAlignment="1">
      <alignment horizontal="left" vertical="center" wrapText="1"/>
      <protection/>
    </xf>
    <xf numFmtId="3" fontId="7" fillId="2" borderId="7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7" fillId="2" borderId="3" xfId="0" applyNumberFormat="1" applyFont="1" applyFill="1" applyBorder="1" applyAlignment="1">
      <alignment vertical="center" wrapText="1"/>
    </xf>
    <xf numFmtId="3" fontId="2" fillId="0" borderId="6" xfId="19" applyNumberFormat="1" applyFont="1" applyFill="1" applyBorder="1" applyAlignment="1">
      <alignment horizontal="right" vertical="center" wrapText="1"/>
      <protection/>
    </xf>
    <xf numFmtId="0" fontId="22" fillId="0" borderId="2" xfId="18" applyFont="1" applyFill="1" applyBorder="1" applyAlignment="1">
      <alignment horizontal="right" wrapText="1"/>
      <protection/>
    </xf>
    <xf numFmtId="0" fontId="22" fillId="0" borderId="1" xfId="18" applyFont="1" applyFill="1" applyBorder="1" applyAlignment="1">
      <alignment horizontal="left" wrapText="1"/>
      <protection/>
    </xf>
    <xf numFmtId="3" fontId="11" fillId="0" borderId="1" xfId="18" applyNumberFormat="1" applyFont="1" applyFill="1" applyBorder="1" applyAlignment="1">
      <alignment horizontal="right" wrapText="1"/>
      <protection/>
    </xf>
    <xf numFmtId="3" fontId="11" fillId="0" borderId="6" xfId="18" applyNumberFormat="1" applyFont="1" applyFill="1" applyBorder="1" applyAlignment="1">
      <alignment horizontal="right" wrapText="1"/>
      <protection/>
    </xf>
    <xf numFmtId="0" fontId="12" fillId="2" borderId="2" xfId="0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3" fontId="4" fillId="2" borderId="9" xfId="18" applyNumberFormat="1" applyFont="1" applyFill="1" applyBorder="1" applyAlignment="1">
      <alignment horizontal="center" vertical="center" textRotation="90" wrapText="1"/>
      <protection/>
    </xf>
    <xf numFmtId="10" fontId="14" fillId="0" borderId="6" xfId="0" applyNumberFormat="1" applyFont="1" applyBorder="1" applyAlignment="1">
      <alignment vertical="center"/>
    </xf>
    <xf numFmtId="10" fontId="14" fillId="2" borderId="6" xfId="0" applyNumberFormat="1" applyFont="1" applyFill="1" applyBorder="1" applyAlignment="1">
      <alignment vertical="center"/>
    </xf>
    <xf numFmtId="10" fontId="14" fillId="0" borderId="6" xfId="0" applyNumberFormat="1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0" fontId="4" fillId="2" borderId="6" xfId="19" applyFont="1" applyFill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2" borderId="4" xfId="19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 vertical="center"/>
    </xf>
    <xf numFmtId="0" fontId="4" fillId="2" borderId="5" xfId="19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0" fillId="2" borderId="6" xfId="0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workbookViewId="0" topLeftCell="A1">
      <selection activeCell="A1" sqref="A1:G1"/>
    </sheetView>
  </sheetViews>
  <sheetFormatPr defaultColWidth="9.00390625" defaultRowHeight="12.75"/>
  <cols>
    <col min="1" max="1" width="2.75390625" style="0" customWidth="1"/>
    <col min="2" max="2" width="35.00390625" style="0" customWidth="1"/>
    <col min="3" max="3" width="10.25390625" style="0" customWidth="1"/>
    <col min="4" max="4" width="12.375" style="0" customWidth="1"/>
    <col min="5" max="5" width="10.75390625" style="0" customWidth="1"/>
    <col min="6" max="6" width="8.75390625" style="0" customWidth="1"/>
    <col min="7" max="7" width="8.25390625" style="0" customWidth="1"/>
  </cols>
  <sheetData>
    <row r="1" spans="1:7" ht="12.75">
      <c r="A1" s="79" t="s">
        <v>61</v>
      </c>
      <c r="B1" s="79"/>
      <c r="C1" s="79"/>
      <c r="D1" s="79"/>
      <c r="E1" s="79"/>
      <c r="F1" s="79"/>
      <c r="G1" s="79"/>
    </row>
    <row r="2" spans="1:7" ht="15" customHeight="1">
      <c r="A2" s="27"/>
      <c r="B2" s="27"/>
      <c r="C2" s="27"/>
      <c r="D2" s="27"/>
      <c r="E2" s="27"/>
      <c r="F2" s="27"/>
      <c r="G2" s="27"/>
    </row>
    <row r="3" spans="1:7" s="43" customFormat="1" ht="15" customHeight="1">
      <c r="A3" s="40" t="s">
        <v>0</v>
      </c>
      <c r="B3" s="84" t="s">
        <v>9</v>
      </c>
      <c r="C3" s="84"/>
      <c r="D3" s="41" t="s">
        <v>12</v>
      </c>
      <c r="E3" s="41" t="s">
        <v>13</v>
      </c>
      <c r="F3" s="41" t="s">
        <v>11</v>
      </c>
      <c r="G3" s="42" t="s">
        <v>59</v>
      </c>
    </row>
    <row r="4" spans="1:7" ht="18" customHeight="1">
      <c r="A4" s="19">
        <v>1</v>
      </c>
      <c r="B4" s="82" t="s">
        <v>16</v>
      </c>
      <c r="C4" s="82"/>
      <c r="D4" s="20">
        <v>3205000</v>
      </c>
      <c r="E4" s="20">
        <v>16</v>
      </c>
      <c r="F4" s="20">
        <f>D4/E4</f>
        <v>200312.5</v>
      </c>
      <c r="G4" s="73">
        <f aca="true" t="shared" si="0" ref="G4:G14">D4/$D$14</f>
        <v>0.03516497348325103</v>
      </c>
    </row>
    <row r="5" spans="1:7" s="26" customFormat="1" ht="18" customHeight="1">
      <c r="A5" s="19">
        <f>A4+1</f>
        <v>2</v>
      </c>
      <c r="B5" s="82" t="s">
        <v>60</v>
      </c>
      <c r="C5" s="82"/>
      <c r="D5" s="25">
        <v>51087171</v>
      </c>
      <c r="E5" s="20">
        <v>201</v>
      </c>
      <c r="F5" s="20">
        <f aca="true" t="shared" si="1" ref="F5:F13">D5/E5</f>
        <v>254165.02985074627</v>
      </c>
      <c r="G5" s="73">
        <f t="shared" si="0"/>
        <v>0.5605238731823123</v>
      </c>
    </row>
    <row r="6" spans="1:7" ht="15" customHeight="1">
      <c r="A6" s="19">
        <f aca="true" t="shared" si="2" ref="A6:A16">A5+1</f>
        <v>3</v>
      </c>
      <c r="B6" s="81" t="s">
        <v>14</v>
      </c>
      <c r="C6" s="81"/>
      <c r="D6" s="21">
        <v>15486120</v>
      </c>
      <c r="E6" s="22">
        <v>33</v>
      </c>
      <c r="F6" s="20">
        <f t="shared" si="1"/>
        <v>469276.36363636365</v>
      </c>
      <c r="G6" s="73">
        <f t="shared" si="0"/>
        <v>0.1699123242304036</v>
      </c>
    </row>
    <row r="7" spans="1:7" ht="15" customHeight="1">
      <c r="A7" s="19">
        <f t="shared" si="2"/>
        <v>4</v>
      </c>
      <c r="B7" s="81" t="s">
        <v>15</v>
      </c>
      <c r="C7" s="81"/>
      <c r="D7" s="20">
        <v>17587121</v>
      </c>
      <c r="E7" s="20">
        <v>51</v>
      </c>
      <c r="F7" s="20">
        <f t="shared" si="1"/>
        <v>344845.50980392157</v>
      </c>
      <c r="G7" s="73">
        <f t="shared" si="0"/>
        <v>0.19296431937963412</v>
      </c>
    </row>
    <row r="8" spans="1:7" ht="18" customHeight="1">
      <c r="A8" s="19">
        <f t="shared" si="2"/>
        <v>5</v>
      </c>
      <c r="B8" s="82" t="s">
        <v>62</v>
      </c>
      <c r="C8" s="82"/>
      <c r="D8" s="22">
        <v>24322495</v>
      </c>
      <c r="E8" s="22">
        <v>12</v>
      </c>
      <c r="F8" s="20">
        <f t="shared" si="1"/>
        <v>2026874.5833333333</v>
      </c>
      <c r="G8" s="75" t="s">
        <v>7</v>
      </c>
    </row>
    <row r="9" spans="1:7" ht="15" customHeight="1">
      <c r="A9" s="19">
        <f t="shared" si="2"/>
        <v>6</v>
      </c>
      <c r="B9" s="81" t="s">
        <v>63</v>
      </c>
      <c r="C9" s="81"/>
      <c r="D9" s="22">
        <v>17260371</v>
      </c>
      <c r="E9" s="22">
        <v>12</v>
      </c>
      <c r="F9" s="20">
        <f t="shared" si="1"/>
        <v>1438364.25</v>
      </c>
      <c r="G9" s="73">
        <f t="shared" si="0"/>
        <v>0.18937924759003905</v>
      </c>
    </row>
    <row r="10" spans="1:7" ht="18" customHeight="1">
      <c r="A10" s="19">
        <f t="shared" si="2"/>
        <v>7</v>
      </c>
      <c r="B10" s="82" t="s">
        <v>64</v>
      </c>
      <c r="C10" s="82"/>
      <c r="D10" s="20">
        <v>183982</v>
      </c>
      <c r="E10" s="20">
        <v>9</v>
      </c>
      <c r="F10" s="20">
        <f t="shared" si="1"/>
        <v>20442.444444444445</v>
      </c>
      <c r="G10" s="75" t="s">
        <v>7</v>
      </c>
    </row>
    <row r="11" spans="1:7" ht="15" customHeight="1">
      <c r="A11" s="19">
        <f t="shared" si="2"/>
        <v>8</v>
      </c>
      <c r="B11" s="81" t="s">
        <v>63</v>
      </c>
      <c r="C11" s="81"/>
      <c r="D11" s="20">
        <v>157012</v>
      </c>
      <c r="E11" s="22">
        <v>7</v>
      </c>
      <c r="F11" s="20">
        <f t="shared" si="1"/>
        <v>22430.285714285714</v>
      </c>
      <c r="G11" s="73">
        <f t="shared" si="0"/>
        <v>0.001722721627629395</v>
      </c>
    </row>
    <row r="12" spans="1:7" ht="18" customHeight="1">
      <c r="A12" s="19">
        <f t="shared" si="2"/>
        <v>9</v>
      </c>
      <c r="B12" s="82" t="s">
        <v>65</v>
      </c>
      <c r="C12" s="82"/>
      <c r="D12" s="20">
        <v>25955674</v>
      </c>
      <c r="E12" s="20">
        <v>32</v>
      </c>
      <c r="F12" s="20">
        <f t="shared" si="1"/>
        <v>811114.8125</v>
      </c>
      <c r="G12" s="75" t="s">
        <v>7</v>
      </c>
    </row>
    <row r="13" spans="1:8" ht="15" customHeight="1">
      <c r="A13" s="19">
        <f t="shared" si="2"/>
        <v>10</v>
      </c>
      <c r="B13" s="81" t="s">
        <v>63</v>
      </c>
      <c r="C13" s="81"/>
      <c r="D13" s="20">
        <v>19432275</v>
      </c>
      <c r="E13" s="22">
        <v>32</v>
      </c>
      <c r="F13" s="20">
        <f t="shared" si="1"/>
        <v>607258.59375</v>
      </c>
      <c r="G13" s="73">
        <f t="shared" si="0"/>
        <v>0.21320918411676817</v>
      </c>
      <c r="H13" s="78"/>
    </row>
    <row r="14" spans="1:7" ht="15" customHeight="1">
      <c r="A14" s="66">
        <f t="shared" si="2"/>
        <v>11</v>
      </c>
      <c r="B14" s="85" t="s">
        <v>17</v>
      </c>
      <c r="C14" s="85"/>
      <c r="D14" s="67">
        <f>D4+D5+D9+D13+D11</f>
        <v>91141829</v>
      </c>
      <c r="E14" s="68" t="s">
        <v>7</v>
      </c>
      <c r="F14" s="70" t="s">
        <v>7</v>
      </c>
      <c r="G14" s="74">
        <f t="shared" si="0"/>
        <v>1</v>
      </c>
    </row>
    <row r="15" spans="1:7" ht="15" customHeight="1">
      <c r="A15" s="19">
        <f t="shared" si="2"/>
        <v>12</v>
      </c>
      <c r="B15" s="82" t="s">
        <v>10</v>
      </c>
      <c r="C15" s="82"/>
      <c r="D15" s="22">
        <v>2270964</v>
      </c>
      <c r="E15" s="30" t="s">
        <v>7</v>
      </c>
      <c r="F15" s="69" t="s">
        <v>7</v>
      </c>
      <c r="G15" s="75" t="s">
        <v>7</v>
      </c>
    </row>
    <row r="16" spans="1:7" ht="15" customHeight="1">
      <c r="A16" s="47">
        <f t="shared" si="2"/>
        <v>13</v>
      </c>
      <c r="B16" s="83" t="s">
        <v>53</v>
      </c>
      <c r="C16" s="83"/>
      <c r="D16" s="23">
        <f>D14+D15</f>
        <v>93412793</v>
      </c>
      <c r="E16" s="24" t="s">
        <v>7</v>
      </c>
      <c r="F16" s="71" t="s">
        <v>7</v>
      </c>
      <c r="G16" s="76" t="s">
        <v>7</v>
      </c>
    </row>
    <row r="17" spans="4:5" ht="10.5" customHeight="1" hidden="1">
      <c r="D17" t="s">
        <v>30</v>
      </c>
      <c r="E17" s="46" t="e">
        <f>#REF!+D4+D8+D10</f>
        <v>#REF!</v>
      </c>
    </row>
    <row r="18" spans="4:5" ht="10.5" customHeight="1" hidden="1">
      <c r="D18" t="s">
        <v>31</v>
      </c>
      <c r="E18" s="46">
        <f>D5</f>
        <v>51087171</v>
      </c>
    </row>
    <row r="19" ht="68.25" customHeight="1"/>
    <row r="20" spans="1:7" s="33" customFormat="1" ht="12.75">
      <c r="A20" s="80" t="s">
        <v>18</v>
      </c>
      <c r="B20" s="80"/>
      <c r="C20" s="80"/>
      <c r="D20" s="80"/>
      <c r="E20" s="80"/>
      <c r="F20" s="80"/>
      <c r="G20" s="80"/>
    </row>
    <row r="21" spans="1:7" ht="15" customHeight="1">
      <c r="A21" s="32"/>
      <c r="B21" s="32"/>
      <c r="C21" s="32"/>
      <c r="D21" s="32"/>
      <c r="E21" s="32"/>
      <c r="F21" s="32"/>
      <c r="G21" s="32"/>
    </row>
    <row r="22" spans="1:7" ht="78" customHeight="1">
      <c r="A22" s="14" t="s">
        <v>0</v>
      </c>
      <c r="B22" s="15" t="s">
        <v>20</v>
      </c>
      <c r="C22" s="16" t="s">
        <v>1</v>
      </c>
      <c r="D22" s="16" t="s">
        <v>3</v>
      </c>
      <c r="E22" s="16" t="s">
        <v>2</v>
      </c>
      <c r="F22" s="17" t="s">
        <v>4</v>
      </c>
      <c r="G22" s="72" t="s">
        <v>8</v>
      </c>
    </row>
    <row r="23" spans="1:7" ht="15.75" customHeight="1">
      <c r="A23" s="4">
        <v>1</v>
      </c>
      <c r="B23" s="18" t="s">
        <v>35</v>
      </c>
      <c r="C23" s="34">
        <v>9583516</v>
      </c>
      <c r="D23" s="34">
        <v>9583516</v>
      </c>
      <c r="E23" s="34">
        <v>9454708</v>
      </c>
      <c r="F23" s="35">
        <f>E23/C23</f>
        <v>0.9865594214065068</v>
      </c>
      <c r="G23" s="36">
        <v>236368</v>
      </c>
    </row>
    <row r="24" spans="1:7" ht="15.75" customHeight="1">
      <c r="A24" s="4">
        <v>2</v>
      </c>
      <c r="B24" s="18" t="s">
        <v>36</v>
      </c>
      <c r="C24" s="34">
        <v>5967539</v>
      </c>
      <c r="D24" s="34">
        <v>5967539</v>
      </c>
      <c r="E24" s="34">
        <v>5967539</v>
      </c>
      <c r="F24" s="35">
        <f aca="true" t="shared" si="3" ref="F24:F38">E24/C24</f>
        <v>1</v>
      </c>
      <c r="G24" s="36">
        <v>149188</v>
      </c>
    </row>
    <row r="25" spans="1:7" ht="15.75" customHeight="1">
      <c r="A25" s="4">
        <v>3</v>
      </c>
      <c r="B25" s="18" t="s">
        <v>37</v>
      </c>
      <c r="C25" s="34">
        <v>6063545</v>
      </c>
      <c r="D25" s="34">
        <v>5915238.35</v>
      </c>
      <c r="E25" s="34">
        <v>5373674</v>
      </c>
      <c r="F25" s="35">
        <f t="shared" si="3"/>
        <v>0.886226456635516</v>
      </c>
      <c r="G25" s="36">
        <v>134343</v>
      </c>
    </row>
    <row r="26" spans="1:7" ht="15.75" customHeight="1">
      <c r="A26" s="4">
        <v>4</v>
      </c>
      <c r="B26" s="18" t="s">
        <v>38</v>
      </c>
      <c r="C26" s="34">
        <v>2844887</v>
      </c>
      <c r="D26" s="34">
        <v>2844887</v>
      </c>
      <c r="E26" s="34">
        <v>2844887</v>
      </c>
      <c r="F26" s="35">
        <f t="shared" si="3"/>
        <v>1</v>
      </c>
      <c r="G26" s="36">
        <v>71121</v>
      </c>
    </row>
    <row r="27" spans="1:7" ht="15.75" customHeight="1">
      <c r="A27" s="4">
        <v>5</v>
      </c>
      <c r="B27" s="18" t="s">
        <v>39</v>
      </c>
      <c r="C27" s="34">
        <v>7142289</v>
      </c>
      <c r="D27" s="34">
        <v>4332407</v>
      </c>
      <c r="E27" s="34">
        <v>4267446</v>
      </c>
      <c r="F27" s="35">
        <f t="shared" si="3"/>
        <v>0.5974899643517645</v>
      </c>
      <c r="G27" s="36">
        <v>106359</v>
      </c>
    </row>
    <row r="28" spans="1:7" ht="15.75" customHeight="1">
      <c r="A28" s="4">
        <v>6</v>
      </c>
      <c r="B28" s="18" t="s">
        <v>40</v>
      </c>
      <c r="C28" s="34">
        <v>10195086</v>
      </c>
      <c r="D28" s="34">
        <v>10195085</v>
      </c>
      <c r="E28" s="34">
        <v>10162931</v>
      </c>
      <c r="F28" s="35">
        <f t="shared" si="3"/>
        <v>0.9968460295479606</v>
      </c>
      <c r="G28" s="36">
        <v>254073</v>
      </c>
    </row>
    <row r="29" spans="1:7" ht="15.75" customHeight="1">
      <c r="A29" s="4">
        <v>7</v>
      </c>
      <c r="B29" s="18" t="s">
        <v>41</v>
      </c>
      <c r="C29" s="34">
        <v>8303800</v>
      </c>
      <c r="D29" s="34">
        <v>7020000</v>
      </c>
      <c r="E29" s="34">
        <v>6440197</v>
      </c>
      <c r="F29" s="35">
        <f t="shared" si="3"/>
        <v>0.7755722681182109</v>
      </c>
      <c r="G29" s="36">
        <v>161005</v>
      </c>
    </row>
    <row r="30" spans="1:7" ht="15.75" customHeight="1">
      <c r="A30" s="4">
        <v>8</v>
      </c>
      <c r="B30" s="18" t="s">
        <v>42</v>
      </c>
      <c r="C30" s="34">
        <v>2824491</v>
      </c>
      <c r="D30" s="34">
        <v>2824491</v>
      </c>
      <c r="E30" s="34">
        <v>2824491</v>
      </c>
      <c r="F30" s="35">
        <f t="shared" si="3"/>
        <v>1</v>
      </c>
      <c r="G30" s="36">
        <v>70611</v>
      </c>
    </row>
    <row r="31" spans="1:7" ht="15.75" customHeight="1">
      <c r="A31" s="4">
        <v>9</v>
      </c>
      <c r="B31" s="18" t="s">
        <v>43</v>
      </c>
      <c r="C31" s="34">
        <v>5371904</v>
      </c>
      <c r="D31" s="34">
        <v>5371904</v>
      </c>
      <c r="E31" s="34">
        <v>5230783</v>
      </c>
      <c r="F31" s="35">
        <f t="shared" si="3"/>
        <v>0.9737297985965497</v>
      </c>
      <c r="G31" s="36">
        <v>130769</v>
      </c>
    </row>
    <row r="32" spans="1:7" ht="15.75" customHeight="1">
      <c r="A32" s="4">
        <v>10</v>
      </c>
      <c r="B32" s="18" t="s">
        <v>44</v>
      </c>
      <c r="C32" s="34">
        <v>2486783</v>
      </c>
      <c r="D32" s="34">
        <v>2486783</v>
      </c>
      <c r="E32" s="34">
        <v>2486783</v>
      </c>
      <c r="F32" s="35">
        <f t="shared" si="3"/>
        <v>1</v>
      </c>
      <c r="G32" s="36">
        <v>62170</v>
      </c>
    </row>
    <row r="33" spans="1:7" ht="15.75" customHeight="1">
      <c r="A33" s="4">
        <v>11</v>
      </c>
      <c r="B33" s="18" t="s">
        <v>45</v>
      </c>
      <c r="C33" s="34">
        <v>5281201</v>
      </c>
      <c r="D33" s="34">
        <v>5281201</v>
      </c>
      <c r="E33" s="34">
        <v>5276041</v>
      </c>
      <c r="F33" s="35">
        <f t="shared" si="3"/>
        <v>0.9990229495147032</v>
      </c>
      <c r="G33" s="36">
        <v>131901</v>
      </c>
    </row>
    <row r="34" spans="1:7" ht="15.75" customHeight="1">
      <c r="A34" s="4">
        <v>12</v>
      </c>
      <c r="B34" s="18" t="s">
        <v>46</v>
      </c>
      <c r="C34" s="34">
        <v>12730420</v>
      </c>
      <c r="D34" s="34">
        <v>6687429</v>
      </c>
      <c r="E34" s="34">
        <v>6687429</v>
      </c>
      <c r="F34" s="35">
        <f t="shared" si="3"/>
        <v>0.5253109481069752</v>
      </c>
      <c r="G34" s="36">
        <v>167186</v>
      </c>
    </row>
    <row r="35" spans="1:7" ht="15.75" customHeight="1">
      <c r="A35" s="4">
        <v>13</v>
      </c>
      <c r="B35" s="18" t="s">
        <v>47</v>
      </c>
      <c r="C35" s="34">
        <v>4140926</v>
      </c>
      <c r="D35" s="34">
        <v>4140926</v>
      </c>
      <c r="E35" s="34">
        <v>4140926</v>
      </c>
      <c r="F35" s="35">
        <f t="shared" si="3"/>
        <v>1</v>
      </c>
      <c r="G35" s="36">
        <v>96271</v>
      </c>
    </row>
    <row r="36" spans="1:7" ht="15.75" customHeight="1">
      <c r="A36" s="4">
        <v>14</v>
      </c>
      <c r="B36" s="18" t="s">
        <v>48</v>
      </c>
      <c r="C36" s="34">
        <v>5005928</v>
      </c>
      <c r="D36" s="34">
        <v>5005511.5</v>
      </c>
      <c r="E36" s="34">
        <v>5005512</v>
      </c>
      <c r="F36" s="35">
        <f t="shared" si="3"/>
        <v>0.9999168985251087</v>
      </c>
      <c r="G36" s="36">
        <v>125137</v>
      </c>
    </row>
    <row r="37" spans="1:7" ht="15.75" customHeight="1">
      <c r="A37" s="4">
        <v>15</v>
      </c>
      <c r="B37" s="18" t="s">
        <v>49</v>
      </c>
      <c r="C37" s="34">
        <v>11559760</v>
      </c>
      <c r="D37" s="34">
        <v>11559760</v>
      </c>
      <c r="E37" s="34">
        <v>11554557</v>
      </c>
      <c r="F37" s="35">
        <f t="shared" si="3"/>
        <v>0.9995499041502591</v>
      </c>
      <c r="G37" s="36">
        <v>288864</v>
      </c>
    </row>
    <row r="38" spans="1:7" ht="15.75" customHeight="1">
      <c r="A38" s="4">
        <v>16</v>
      </c>
      <c r="B38" s="18" t="s">
        <v>50</v>
      </c>
      <c r="C38" s="34">
        <v>3423925</v>
      </c>
      <c r="D38" s="34">
        <v>3423925</v>
      </c>
      <c r="E38" s="34">
        <v>3423925</v>
      </c>
      <c r="F38" s="35">
        <f t="shared" si="3"/>
        <v>1</v>
      </c>
      <c r="G38" s="36">
        <v>85598</v>
      </c>
    </row>
    <row r="39" spans="1:7" ht="15.75" customHeight="1">
      <c r="A39" s="31" t="s">
        <v>7</v>
      </c>
      <c r="B39" s="13" t="s">
        <v>5</v>
      </c>
      <c r="C39" s="37">
        <f>SUM(C23:C38)</f>
        <v>102926000</v>
      </c>
      <c r="D39" s="37">
        <f>SUM(D23:D38)</f>
        <v>92640602.85</v>
      </c>
      <c r="E39" s="37">
        <f>SUM(E23:E38)</f>
        <v>91141829</v>
      </c>
      <c r="F39" s="38">
        <f>E39/C39</f>
        <v>0.885508316654684</v>
      </c>
      <c r="G39" s="39">
        <f>SUM(G23:G38)</f>
        <v>2270964</v>
      </c>
    </row>
    <row r="40" ht="12.75">
      <c r="E40" s="46"/>
    </row>
    <row r="41" ht="12.75">
      <c r="E41" s="46"/>
    </row>
  </sheetData>
  <sheetProtection password="CFCC" sheet="1" objects="1" scenarios="1"/>
  <mergeCells count="16">
    <mergeCell ref="B6:C6"/>
    <mergeCell ref="B13:C13"/>
    <mergeCell ref="B16:C16"/>
    <mergeCell ref="B3:C3"/>
    <mergeCell ref="B14:C14"/>
    <mergeCell ref="B15:C15"/>
    <mergeCell ref="A1:G1"/>
    <mergeCell ref="A20:G20"/>
    <mergeCell ref="B7:C7"/>
    <mergeCell ref="B8:C8"/>
    <mergeCell ref="B9:C9"/>
    <mergeCell ref="B11:C11"/>
    <mergeCell ref="B10:C10"/>
    <mergeCell ref="B12:C12"/>
    <mergeCell ref="B4:C4"/>
    <mergeCell ref="B5:C5"/>
  </mergeCells>
  <printOptions/>
  <pageMargins left="0.7874015748031497" right="0.5905511811023623" top="0.5905511811023623" bottom="0.4724409448818898" header="0.31496062992125984" footer="0.2755905511811024"/>
  <pageSetup horizontalDpi="1200" verticalDpi="12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workbookViewId="0" topLeftCell="A4">
      <selection activeCell="A1" sqref="A1:E1"/>
    </sheetView>
  </sheetViews>
  <sheetFormatPr defaultColWidth="9.00390625" defaultRowHeight="9.75" customHeight="1"/>
  <cols>
    <col min="1" max="1" width="3.625" style="6" customWidth="1"/>
    <col min="2" max="2" width="17.375" style="5" customWidth="1"/>
    <col min="3" max="3" width="13.875" style="6" customWidth="1"/>
    <col min="4" max="4" width="14.25390625" style="6" customWidth="1"/>
    <col min="5" max="5" width="13.25390625" style="11" customWidth="1"/>
    <col min="6" max="16384" width="9.125" style="6" customWidth="1"/>
  </cols>
  <sheetData>
    <row r="1" spans="1:5" ht="27.75" customHeight="1">
      <c r="A1" s="86" t="s">
        <v>54</v>
      </c>
      <c r="B1" s="86"/>
      <c r="C1" s="86"/>
      <c r="D1" s="86"/>
      <c r="E1" s="86"/>
    </row>
    <row r="2" ht="15" customHeight="1"/>
    <row r="3" spans="1:5" ht="18.75" customHeight="1">
      <c r="A3" s="87" t="s">
        <v>0</v>
      </c>
      <c r="B3" s="89" t="s">
        <v>20</v>
      </c>
      <c r="C3" s="91" t="s">
        <v>16</v>
      </c>
      <c r="D3" s="91"/>
      <c r="E3" s="92"/>
    </row>
    <row r="4" spans="1:5" ht="22.5" customHeight="1">
      <c r="A4" s="88"/>
      <c r="B4" s="90"/>
      <c r="C4" s="9" t="s">
        <v>22</v>
      </c>
      <c r="D4" s="9" t="s">
        <v>21</v>
      </c>
      <c r="E4" s="28" t="s">
        <v>23</v>
      </c>
    </row>
    <row r="5" spans="1:5" ht="15.75" customHeight="1">
      <c r="A5" s="45">
        <v>1</v>
      </c>
      <c r="B5" s="1" t="s">
        <v>35</v>
      </c>
      <c r="C5" s="12">
        <v>0</v>
      </c>
      <c r="D5" s="3">
        <v>0</v>
      </c>
      <c r="E5" s="29" t="s">
        <v>51</v>
      </c>
    </row>
    <row r="6" spans="1:5" ht="15.75" customHeight="1">
      <c r="A6" s="45">
        <v>2</v>
      </c>
      <c r="B6" s="1" t="s">
        <v>36</v>
      </c>
      <c r="C6" s="12">
        <v>0</v>
      </c>
      <c r="D6" s="3">
        <v>0</v>
      </c>
      <c r="E6" s="29" t="s">
        <v>51</v>
      </c>
    </row>
    <row r="7" spans="1:5" ht="15.75" customHeight="1">
      <c r="A7" s="45">
        <v>3</v>
      </c>
      <c r="B7" s="1" t="s">
        <v>37</v>
      </c>
      <c r="C7" s="12">
        <v>0</v>
      </c>
      <c r="D7" s="3">
        <v>0</v>
      </c>
      <c r="E7" s="29" t="s">
        <v>51</v>
      </c>
    </row>
    <row r="8" spans="1:5" ht="15.75" customHeight="1">
      <c r="A8" s="45">
        <v>4</v>
      </c>
      <c r="B8" s="1" t="s">
        <v>38</v>
      </c>
      <c r="C8" s="12">
        <v>0</v>
      </c>
      <c r="D8" s="3">
        <v>0</v>
      </c>
      <c r="E8" s="29" t="s">
        <v>51</v>
      </c>
    </row>
    <row r="9" spans="1:5" ht="15.75" customHeight="1">
      <c r="A9" s="45">
        <v>5</v>
      </c>
      <c r="B9" s="1" t="s">
        <v>39</v>
      </c>
      <c r="C9" s="12">
        <v>0</v>
      </c>
      <c r="D9" s="3">
        <v>0</v>
      </c>
      <c r="E9" s="29" t="s">
        <v>51</v>
      </c>
    </row>
    <row r="10" spans="1:5" ht="15.75" customHeight="1">
      <c r="A10" s="45">
        <v>6</v>
      </c>
      <c r="B10" s="1" t="s">
        <v>40</v>
      </c>
      <c r="C10" s="12">
        <v>0</v>
      </c>
      <c r="D10" s="3">
        <v>0</v>
      </c>
      <c r="E10" s="29" t="s">
        <v>51</v>
      </c>
    </row>
    <row r="11" spans="1:5" ht="15.75" customHeight="1">
      <c r="A11" s="45">
        <v>7</v>
      </c>
      <c r="B11" s="1" t="s">
        <v>41</v>
      </c>
      <c r="C11" s="12">
        <v>0</v>
      </c>
      <c r="D11" s="3">
        <v>0</v>
      </c>
      <c r="E11" s="29" t="s">
        <v>51</v>
      </c>
    </row>
    <row r="12" spans="1:5" ht="15.75" customHeight="1">
      <c r="A12" s="45">
        <v>8</v>
      </c>
      <c r="B12" s="1" t="s">
        <v>42</v>
      </c>
      <c r="C12" s="12">
        <v>200000</v>
      </c>
      <c r="D12" s="3">
        <v>1</v>
      </c>
      <c r="E12" s="29">
        <f>C12/D12</f>
        <v>200000</v>
      </c>
    </row>
    <row r="13" spans="1:5" ht="15.75" customHeight="1">
      <c r="A13" s="45">
        <v>9</v>
      </c>
      <c r="B13" s="1" t="s">
        <v>43</v>
      </c>
      <c r="C13" s="12">
        <v>0</v>
      </c>
      <c r="D13" s="3">
        <v>0</v>
      </c>
      <c r="E13" s="29" t="s">
        <v>51</v>
      </c>
    </row>
    <row r="14" spans="1:5" ht="15.75" customHeight="1">
      <c r="A14" s="45">
        <v>10</v>
      </c>
      <c r="B14" s="1" t="s">
        <v>44</v>
      </c>
      <c r="C14" s="2">
        <v>420000</v>
      </c>
      <c r="D14" s="3">
        <v>2</v>
      </c>
      <c r="E14" s="29">
        <f>C14/D14</f>
        <v>210000</v>
      </c>
    </row>
    <row r="15" spans="1:5" ht="15.75" customHeight="1">
      <c r="A15" s="45">
        <v>11</v>
      </c>
      <c r="B15" s="1" t="s">
        <v>45</v>
      </c>
      <c r="C15" s="2">
        <v>0</v>
      </c>
      <c r="D15" s="3">
        <v>0</v>
      </c>
      <c r="E15" s="29" t="s">
        <v>51</v>
      </c>
    </row>
    <row r="16" spans="1:5" ht="15.75" customHeight="1">
      <c r="A16" s="45">
        <v>12</v>
      </c>
      <c r="B16" s="1" t="s">
        <v>46</v>
      </c>
      <c r="C16" s="2">
        <v>0</v>
      </c>
      <c r="D16" s="3">
        <v>0</v>
      </c>
      <c r="E16" s="29" t="s">
        <v>51</v>
      </c>
    </row>
    <row r="17" spans="1:5" ht="15.75" customHeight="1">
      <c r="A17" s="45">
        <v>13</v>
      </c>
      <c r="B17" s="1" t="s">
        <v>47</v>
      </c>
      <c r="C17" s="2">
        <v>0</v>
      </c>
      <c r="D17" s="3">
        <v>0</v>
      </c>
      <c r="E17" s="29" t="s">
        <v>51</v>
      </c>
    </row>
    <row r="18" spans="1:5" ht="15.75" customHeight="1">
      <c r="A18" s="45">
        <v>14</v>
      </c>
      <c r="B18" s="1" t="s">
        <v>48</v>
      </c>
      <c r="C18" s="2">
        <v>685000</v>
      </c>
      <c r="D18" s="3">
        <v>3</v>
      </c>
      <c r="E18" s="29">
        <f>C18/D18</f>
        <v>228333.33333333334</v>
      </c>
    </row>
    <row r="19" spans="1:5" ht="15.75" customHeight="1">
      <c r="A19" s="45">
        <v>15</v>
      </c>
      <c r="B19" s="1" t="s">
        <v>49</v>
      </c>
      <c r="C19" s="2">
        <v>1900000</v>
      </c>
      <c r="D19" s="3">
        <v>10</v>
      </c>
      <c r="E19" s="29">
        <f>C19/D19</f>
        <v>190000</v>
      </c>
    </row>
    <row r="20" spans="1:5" ht="15.75" customHeight="1">
      <c r="A20" s="45">
        <v>16</v>
      </c>
      <c r="B20" s="1" t="s">
        <v>50</v>
      </c>
      <c r="C20" s="2">
        <v>0</v>
      </c>
      <c r="D20" s="3">
        <v>0</v>
      </c>
      <c r="E20" s="29" t="s">
        <v>51</v>
      </c>
    </row>
    <row r="21" spans="1:5" ht="15.75" customHeight="1">
      <c r="A21" s="31" t="s">
        <v>7</v>
      </c>
      <c r="B21" s="8" t="s">
        <v>6</v>
      </c>
      <c r="C21" s="10">
        <f>SUM(C5:C20)</f>
        <v>3205000</v>
      </c>
      <c r="D21" s="10">
        <f>SUM(D5:D20)</f>
        <v>16</v>
      </c>
      <c r="E21" s="53">
        <f>C21/D21</f>
        <v>200312.5</v>
      </c>
    </row>
  </sheetData>
  <mergeCells count="4">
    <mergeCell ref="A1:E1"/>
    <mergeCell ref="A3:A4"/>
    <mergeCell ref="B3:B4"/>
    <mergeCell ref="C3:E3"/>
  </mergeCells>
  <printOptions/>
  <pageMargins left="1.5748031496062993" right="0.5511811023622047" top="0.787401574803149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="120" zoomScaleNormal="120" workbookViewId="0" topLeftCell="A1">
      <selection activeCell="C3" sqref="C3:E3"/>
    </sheetView>
  </sheetViews>
  <sheetFormatPr defaultColWidth="9.00390625" defaultRowHeight="9.75" customHeight="1"/>
  <cols>
    <col min="1" max="1" width="3.625" style="6" customWidth="1"/>
    <col min="2" max="2" width="18.75390625" style="5" customWidth="1"/>
    <col min="3" max="3" width="17.375" style="6" customWidth="1"/>
    <col min="4" max="4" width="15.625" style="6" customWidth="1"/>
    <col min="5" max="5" width="16.125" style="11" customWidth="1"/>
    <col min="6" max="16384" width="9.125" style="6" customWidth="1"/>
  </cols>
  <sheetData>
    <row r="1" spans="1:5" ht="28.5" customHeight="1">
      <c r="A1" s="86" t="s">
        <v>55</v>
      </c>
      <c r="B1" s="86"/>
      <c r="C1" s="86"/>
      <c r="D1" s="86"/>
      <c r="E1" s="86"/>
    </row>
    <row r="2" ht="15" customHeight="1"/>
    <row r="3" spans="1:5" ht="18" customHeight="1">
      <c r="A3" s="87" t="s">
        <v>0</v>
      </c>
      <c r="B3" s="89" t="s">
        <v>20</v>
      </c>
      <c r="C3" s="91" t="s">
        <v>52</v>
      </c>
      <c r="D3" s="91"/>
      <c r="E3" s="92"/>
    </row>
    <row r="4" spans="1:6" s="5" customFormat="1" ht="21.75" customHeight="1">
      <c r="A4" s="88"/>
      <c r="B4" s="90"/>
      <c r="C4" s="9" t="s">
        <v>24</v>
      </c>
      <c r="D4" s="9" t="s">
        <v>25</v>
      </c>
      <c r="E4" s="28" t="s">
        <v>26</v>
      </c>
      <c r="F4" s="7"/>
    </row>
    <row r="5" spans="1:5" ht="15.75" customHeight="1">
      <c r="A5" s="45">
        <v>1</v>
      </c>
      <c r="B5" s="1" t="s">
        <v>35</v>
      </c>
      <c r="C5" s="12">
        <v>5648704</v>
      </c>
      <c r="D5" s="3">
        <v>8</v>
      </c>
      <c r="E5" s="29">
        <f>C5/D5</f>
        <v>706088</v>
      </c>
    </row>
    <row r="6" spans="1:5" ht="15.75" customHeight="1">
      <c r="A6" s="45">
        <v>2</v>
      </c>
      <c r="B6" s="1" t="s">
        <v>36</v>
      </c>
      <c r="C6" s="12">
        <v>930000</v>
      </c>
      <c r="D6" s="3">
        <v>8</v>
      </c>
      <c r="E6" s="29">
        <f aca="true" t="shared" si="0" ref="E6:E20">C6/D6</f>
        <v>116250</v>
      </c>
    </row>
    <row r="7" spans="1:5" ht="15.75" customHeight="1">
      <c r="A7" s="45">
        <v>3</v>
      </c>
      <c r="B7" s="1" t="s">
        <v>37</v>
      </c>
      <c r="C7" s="12">
        <v>4338003</v>
      </c>
      <c r="D7" s="3">
        <v>12</v>
      </c>
      <c r="E7" s="29">
        <f t="shared" si="0"/>
        <v>361500.25</v>
      </c>
    </row>
    <row r="8" spans="1:5" ht="15.75" customHeight="1">
      <c r="A8" s="45">
        <v>4</v>
      </c>
      <c r="B8" s="1" t="s">
        <v>38</v>
      </c>
      <c r="C8" s="12">
        <v>2844887</v>
      </c>
      <c r="D8" s="3">
        <v>25</v>
      </c>
      <c r="E8" s="29">
        <f t="shared" si="0"/>
        <v>113795.48</v>
      </c>
    </row>
    <row r="9" spans="1:5" ht="15.75" customHeight="1">
      <c r="A9" s="45">
        <v>5</v>
      </c>
      <c r="B9" s="1" t="s">
        <v>39</v>
      </c>
      <c r="C9" s="12">
        <v>4267446</v>
      </c>
      <c r="D9" s="3">
        <v>9</v>
      </c>
      <c r="E9" s="29">
        <f t="shared" si="0"/>
        <v>474160.6666666667</v>
      </c>
    </row>
    <row r="10" spans="1:5" ht="15.75" customHeight="1">
      <c r="A10" s="45">
        <v>6</v>
      </c>
      <c r="B10" s="1" t="s">
        <v>40</v>
      </c>
      <c r="C10" s="12">
        <v>7834946</v>
      </c>
      <c r="D10" s="3">
        <v>32</v>
      </c>
      <c r="E10" s="29">
        <f t="shared" si="0"/>
        <v>244842.0625</v>
      </c>
    </row>
    <row r="11" spans="1:5" ht="15.75" customHeight="1">
      <c r="A11" s="45">
        <v>7</v>
      </c>
      <c r="B11" s="1" t="s">
        <v>41</v>
      </c>
      <c r="C11" s="12">
        <v>2700197</v>
      </c>
      <c r="D11" s="3">
        <v>17</v>
      </c>
      <c r="E11" s="29">
        <f t="shared" si="0"/>
        <v>158835.11764705883</v>
      </c>
    </row>
    <row r="12" spans="1:5" ht="15.75" customHeight="1">
      <c r="A12" s="45">
        <v>8</v>
      </c>
      <c r="B12" s="1" t="s">
        <v>42</v>
      </c>
      <c r="C12" s="12">
        <v>1232415</v>
      </c>
      <c r="D12" s="3">
        <v>4</v>
      </c>
      <c r="E12" s="29">
        <f t="shared" si="0"/>
        <v>308103.75</v>
      </c>
    </row>
    <row r="13" spans="1:5" ht="15.75" customHeight="1">
      <c r="A13" s="45">
        <v>9</v>
      </c>
      <c r="B13" s="1" t="s">
        <v>43</v>
      </c>
      <c r="C13" s="12">
        <v>1021708</v>
      </c>
      <c r="D13" s="3">
        <v>12</v>
      </c>
      <c r="E13" s="29">
        <f t="shared" si="0"/>
        <v>85142.33333333333</v>
      </c>
    </row>
    <row r="14" spans="1:5" ht="15.75" customHeight="1">
      <c r="A14" s="45">
        <v>10</v>
      </c>
      <c r="B14" s="1" t="s">
        <v>44</v>
      </c>
      <c r="C14" s="2">
        <v>2066783</v>
      </c>
      <c r="D14" s="3">
        <v>8</v>
      </c>
      <c r="E14" s="29">
        <f t="shared" si="0"/>
        <v>258347.875</v>
      </c>
    </row>
    <row r="15" spans="1:5" ht="15.75" customHeight="1">
      <c r="A15" s="45">
        <v>11</v>
      </c>
      <c r="B15" s="1" t="s">
        <v>45</v>
      </c>
      <c r="C15" s="2">
        <v>2646969</v>
      </c>
      <c r="D15" s="3">
        <v>31</v>
      </c>
      <c r="E15" s="29">
        <f t="shared" si="0"/>
        <v>85386.09677419355</v>
      </c>
    </row>
    <row r="16" spans="1:5" ht="15.75" customHeight="1">
      <c r="A16" s="45">
        <v>12</v>
      </c>
      <c r="B16" s="1" t="s">
        <v>46</v>
      </c>
      <c r="C16" s="2">
        <v>1160000</v>
      </c>
      <c r="D16" s="3">
        <v>1</v>
      </c>
      <c r="E16" s="29">
        <f t="shared" si="0"/>
        <v>1160000</v>
      </c>
    </row>
    <row r="17" spans="1:5" ht="15.75" customHeight="1">
      <c r="A17" s="45">
        <v>13</v>
      </c>
      <c r="B17" s="1" t="s">
        <v>47</v>
      </c>
      <c r="C17" s="2">
        <v>2765622</v>
      </c>
      <c r="D17" s="3">
        <v>5</v>
      </c>
      <c r="E17" s="29">
        <f t="shared" si="0"/>
        <v>553124.4</v>
      </c>
    </row>
    <row r="18" spans="1:5" ht="15.75" customHeight="1">
      <c r="A18" s="45">
        <v>14</v>
      </c>
      <c r="B18" s="1" t="s">
        <v>48</v>
      </c>
      <c r="C18" s="2">
        <v>3230332</v>
      </c>
      <c r="D18" s="3">
        <v>8</v>
      </c>
      <c r="E18" s="29">
        <f t="shared" si="0"/>
        <v>403791.5</v>
      </c>
    </row>
    <row r="19" spans="1:5" ht="15.75" customHeight="1">
      <c r="A19" s="45">
        <v>15</v>
      </c>
      <c r="B19" s="1" t="s">
        <v>49</v>
      </c>
      <c r="C19" s="2">
        <v>4975234</v>
      </c>
      <c r="D19" s="3">
        <v>10</v>
      </c>
      <c r="E19" s="29">
        <f t="shared" si="0"/>
        <v>497523.4</v>
      </c>
    </row>
    <row r="20" spans="1:5" ht="15.75" customHeight="1">
      <c r="A20" s="45">
        <v>16</v>
      </c>
      <c r="B20" s="1" t="s">
        <v>50</v>
      </c>
      <c r="C20" s="2">
        <v>3423925</v>
      </c>
      <c r="D20" s="3">
        <v>11</v>
      </c>
      <c r="E20" s="29">
        <f t="shared" si="0"/>
        <v>311265.9090909091</v>
      </c>
    </row>
    <row r="21" spans="1:5" ht="15.75" customHeight="1">
      <c r="A21" s="31" t="s">
        <v>7</v>
      </c>
      <c r="B21" s="8" t="s">
        <v>6</v>
      </c>
      <c r="C21" s="10">
        <f>SUM(C5:C20)</f>
        <v>51087171</v>
      </c>
      <c r="D21" s="10">
        <f>SUM(D5:D20)</f>
        <v>201</v>
      </c>
      <c r="E21" s="53">
        <f>C21/D21</f>
        <v>254165.02985074627</v>
      </c>
    </row>
    <row r="27" spans="1:5" ht="28.5" customHeight="1">
      <c r="A27" s="86" t="s">
        <v>56</v>
      </c>
      <c r="B27" s="86"/>
      <c r="C27" s="86"/>
      <c r="D27" s="86"/>
      <c r="E27" s="86"/>
    </row>
    <row r="28" ht="15" customHeight="1"/>
    <row r="29" spans="1:5" ht="18.75" customHeight="1">
      <c r="A29" s="87" t="s">
        <v>0</v>
      </c>
      <c r="B29" s="89" t="s">
        <v>20</v>
      </c>
      <c r="C29" s="91" t="s">
        <v>66</v>
      </c>
      <c r="D29" s="91"/>
      <c r="E29" s="92"/>
    </row>
    <row r="30" spans="1:5" ht="22.5" customHeight="1">
      <c r="A30" s="88"/>
      <c r="B30" s="90"/>
      <c r="C30" s="9" t="s">
        <v>12</v>
      </c>
      <c r="D30" s="9" t="s">
        <v>13</v>
      </c>
      <c r="E30" s="28" t="s">
        <v>19</v>
      </c>
    </row>
    <row r="31" spans="1:5" ht="15.75" customHeight="1">
      <c r="A31" s="45">
        <v>1</v>
      </c>
      <c r="B31" s="1" t="s">
        <v>35</v>
      </c>
      <c r="C31" s="12">
        <v>4892304</v>
      </c>
      <c r="D31" s="3">
        <v>6</v>
      </c>
      <c r="E31" s="29">
        <f>C31/D31</f>
        <v>815384</v>
      </c>
    </row>
    <row r="32" spans="1:5" ht="15.75" customHeight="1">
      <c r="A32" s="45">
        <v>2</v>
      </c>
      <c r="B32" s="1" t="s">
        <v>36</v>
      </c>
      <c r="C32" s="12">
        <v>125000</v>
      </c>
      <c r="D32" s="3">
        <v>3</v>
      </c>
      <c r="E32" s="29">
        <f aca="true" t="shared" si="1" ref="E32:E45">C32/D32</f>
        <v>41666.666666666664</v>
      </c>
    </row>
    <row r="33" spans="1:5" ht="15.75" customHeight="1">
      <c r="A33" s="45">
        <v>3</v>
      </c>
      <c r="B33" s="1" t="s">
        <v>37</v>
      </c>
      <c r="C33" s="12">
        <v>1955785</v>
      </c>
      <c r="D33" s="3">
        <v>4</v>
      </c>
      <c r="E33" s="29">
        <f t="shared" si="1"/>
        <v>488946.25</v>
      </c>
    </row>
    <row r="34" spans="1:5" ht="15.75" customHeight="1">
      <c r="A34" s="45">
        <v>4</v>
      </c>
      <c r="B34" s="1" t="s">
        <v>38</v>
      </c>
      <c r="C34" s="12">
        <v>0</v>
      </c>
      <c r="D34" s="3">
        <v>0</v>
      </c>
      <c r="E34" s="29" t="s">
        <v>51</v>
      </c>
    </row>
    <row r="35" spans="1:5" ht="15.75" customHeight="1">
      <c r="A35" s="45">
        <v>5</v>
      </c>
      <c r="B35" s="1" t="s">
        <v>39</v>
      </c>
      <c r="C35" s="12">
        <v>2364518</v>
      </c>
      <c r="D35" s="3">
        <v>4</v>
      </c>
      <c r="E35" s="29">
        <f t="shared" si="1"/>
        <v>591129.5</v>
      </c>
    </row>
    <row r="36" spans="1:5" ht="15.75" customHeight="1">
      <c r="A36" s="45">
        <v>6</v>
      </c>
      <c r="B36" s="1" t="s">
        <v>40</v>
      </c>
      <c r="C36" s="12">
        <v>635003</v>
      </c>
      <c r="D36" s="3">
        <v>2</v>
      </c>
      <c r="E36" s="29">
        <f t="shared" si="1"/>
        <v>317501.5</v>
      </c>
    </row>
    <row r="37" spans="1:5" ht="15.75" customHeight="1">
      <c r="A37" s="45">
        <v>7</v>
      </c>
      <c r="B37" s="1" t="s">
        <v>41</v>
      </c>
      <c r="C37" s="12">
        <v>0</v>
      </c>
      <c r="D37" s="3">
        <v>0</v>
      </c>
      <c r="E37" s="29" t="s">
        <v>51</v>
      </c>
    </row>
    <row r="38" spans="1:5" ht="15.75" customHeight="1">
      <c r="A38" s="45">
        <v>8</v>
      </c>
      <c r="B38" s="1" t="s">
        <v>42</v>
      </c>
      <c r="C38" s="12">
        <v>1021216</v>
      </c>
      <c r="D38" s="3">
        <v>3</v>
      </c>
      <c r="E38" s="29">
        <f t="shared" si="1"/>
        <v>340405.3333333333</v>
      </c>
    </row>
    <row r="39" spans="1:5" ht="15.75" customHeight="1">
      <c r="A39" s="45">
        <v>9</v>
      </c>
      <c r="B39" s="1" t="s">
        <v>43</v>
      </c>
      <c r="C39" s="12">
        <v>0</v>
      </c>
      <c r="D39" s="3">
        <v>0</v>
      </c>
      <c r="E39" s="29" t="s">
        <v>51</v>
      </c>
    </row>
    <row r="40" spans="1:5" ht="15.75" customHeight="1">
      <c r="A40" s="45">
        <v>10</v>
      </c>
      <c r="B40" s="1" t="s">
        <v>44</v>
      </c>
      <c r="C40" s="2">
        <v>1648023</v>
      </c>
      <c r="D40" s="3">
        <v>5</v>
      </c>
      <c r="E40" s="29" t="s">
        <v>51</v>
      </c>
    </row>
    <row r="41" spans="1:5" ht="15.75" customHeight="1">
      <c r="A41" s="45">
        <v>11</v>
      </c>
      <c r="B41" s="1" t="s">
        <v>45</v>
      </c>
      <c r="C41" s="2">
        <v>0</v>
      </c>
      <c r="D41" s="3">
        <v>0</v>
      </c>
      <c r="E41" s="29" t="s">
        <v>51</v>
      </c>
    </row>
    <row r="42" spans="1:5" ht="15.75" customHeight="1">
      <c r="A42" s="45">
        <v>12</v>
      </c>
      <c r="B42" s="1" t="s">
        <v>46</v>
      </c>
      <c r="C42" s="2">
        <v>0</v>
      </c>
      <c r="D42" s="3">
        <v>0</v>
      </c>
      <c r="E42" s="29" t="s">
        <v>51</v>
      </c>
    </row>
    <row r="43" spans="1:5" ht="15.75" customHeight="1">
      <c r="A43" s="45">
        <v>13</v>
      </c>
      <c r="B43" s="1" t="s">
        <v>47</v>
      </c>
      <c r="C43" s="2">
        <v>59062</v>
      </c>
      <c r="D43" s="3">
        <v>1</v>
      </c>
      <c r="E43" s="29">
        <f t="shared" si="1"/>
        <v>59062</v>
      </c>
    </row>
    <row r="44" spans="1:5" ht="15.75" customHeight="1">
      <c r="A44" s="45">
        <v>14</v>
      </c>
      <c r="B44" s="1" t="s">
        <v>48</v>
      </c>
      <c r="C44" s="2">
        <v>0</v>
      </c>
      <c r="D44" s="3">
        <v>0</v>
      </c>
      <c r="E44" s="29" t="s">
        <v>51</v>
      </c>
    </row>
    <row r="45" spans="1:5" ht="15.75" customHeight="1">
      <c r="A45" s="45">
        <v>15</v>
      </c>
      <c r="B45" s="1" t="s">
        <v>49</v>
      </c>
      <c r="C45" s="2">
        <v>2785209</v>
      </c>
      <c r="D45" s="3">
        <v>5</v>
      </c>
      <c r="E45" s="29">
        <f t="shared" si="1"/>
        <v>557041.8</v>
      </c>
    </row>
    <row r="46" spans="1:5" ht="15.75" customHeight="1">
      <c r="A46" s="45">
        <v>16</v>
      </c>
      <c r="B46" s="1" t="s">
        <v>50</v>
      </c>
      <c r="C46" s="2">
        <v>0</v>
      </c>
      <c r="D46" s="3">
        <v>0</v>
      </c>
      <c r="E46" s="29" t="s">
        <v>51</v>
      </c>
    </row>
    <row r="47" spans="1:5" ht="15.75" customHeight="1">
      <c r="A47" s="31" t="s">
        <v>7</v>
      </c>
      <c r="B47" s="8" t="s">
        <v>6</v>
      </c>
      <c r="C47" s="10">
        <f>SUM(C31:C46)</f>
        <v>15486120</v>
      </c>
      <c r="D47" s="10">
        <f>SUM(D31:D46)</f>
        <v>33</v>
      </c>
      <c r="E47" s="53">
        <f>C47/D47</f>
        <v>469276.36363636365</v>
      </c>
    </row>
  </sheetData>
  <mergeCells count="8">
    <mergeCell ref="A1:E1"/>
    <mergeCell ref="A27:E27"/>
    <mergeCell ref="A29:A30"/>
    <mergeCell ref="B29:B30"/>
    <mergeCell ref="C29:E29"/>
    <mergeCell ref="C3:E3"/>
    <mergeCell ref="A3:A4"/>
    <mergeCell ref="B3:B4"/>
  </mergeCells>
  <printOptions/>
  <pageMargins left="1.1811023622047245" right="0.5511811023622047" top="0.787401574803149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C4" sqref="C4:E5"/>
    </sheetView>
  </sheetViews>
  <sheetFormatPr defaultColWidth="9.00390625" defaultRowHeight="9.75" customHeight="1"/>
  <cols>
    <col min="1" max="1" width="3.125" style="6" customWidth="1"/>
    <col min="2" max="2" width="13.25390625" style="5" customWidth="1"/>
    <col min="3" max="3" width="9.75390625" style="6" customWidth="1"/>
    <col min="4" max="4" width="4.00390625" style="6" customWidth="1"/>
    <col min="5" max="6" width="8.875" style="11" customWidth="1"/>
    <col min="7" max="8" width="7.625" style="11" customWidth="1"/>
    <col min="9" max="9" width="7.375" style="6" customWidth="1"/>
    <col min="10" max="10" width="4.00390625" style="6" customWidth="1"/>
    <col min="11" max="11" width="7.625" style="11" customWidth="1"/>
    <col min="12" max="12" width="9.00390625" style="6" customWidth="1"/>
    <col min="13" max="13" width="4.00390625" style="6" customWidth="1"/>
    <col min="14" max="14" width="7.875" style="11" customWidth="1"/>
    <col min="15" max="15" width="9.125" style="6" customWidth="1"/>
    <col min="16" max="16" width="4.00390625" style="6" customWidth="1"/>
    <col min="17" max="17" width="8.375" style="11" customWidth="1"/>
    <col min="18" max="16384" width="9.125" style="6" customWidth="1"/>
  </cols>
  <sheetData>
    <row r="1" spans="1:17" ht="15" customHeight="1">
      <c r="A1" s="86" t="s">
        <v>57</v>
      </c>
      <c r="B1" s="86"/>
      <c r="C1" s="86"/>
      <c r="D1" s="86"/>
      <c r="E1" s="86"/>
      <c r="F1" s="86"/>
      <c r="G1" s="86"/>
      <c r="H1" s="86"/>
      <c r="I1" s="93"/>
      <c r="J1" s="93"/>
      <c r="K1" s="93"/>
      <c r="L1" s="93"/>
      <c r="M1" s="93"/>
      <c r="N1" s="93"/>
      <c r="O1" s="93"/>
      <c r="P1" s="93"/>
      <c r="Q1" s="93"/>
    </row>
    <row r="2" ht="15" customHeight="1"/>
    <row r="3" spans="1:17" ht="11.25" customHeight="1">
      <c r="A3" s="87" t="s">
        <v>0</v>
      </c>
      <c r="B3" s="89" t="s">
        <v>20</v>
      </c>
      <c r="C3" s="91" t="s">
        <v>67</v>
      </c>
      <c r="D3" s="91"/>
      <c r="E3" s="94"/>
      <c r="F3" s="94"/>
      <c r="G3" s="94"/>
      <c r="H3" s="94"/>
      <c r="I3" s="95"/>
      <c r="J3" s="95"/>
      <c r="K3" s="95"/>
      <c r="L3" s="95"/>
      <c r="M3" s="95"/>
      <c r="N3" s="95"/>
      <c r="O3" s="96"/>
      <c r="P3" s="96"/>
      <c r="Q3" s="97"/>
    </row>
    <row r="4" spans="1:17" ht="11.25" customHeight="1">
      <c r="A4" s="102"/>
      <c r="B4" s="103"/>
      <c r="C4" s="98" t="s">
        <v>27</v>
      </c>
      <c r="D4" s="99"/>
      <c r="E4" s="99"/>
      <c r="F4" s="98" t="s">
        <v>69</v>
      </c>
      <c r="G4" s="99"/>
      <c r="H4" s="99"/>
      <c r="I4" s="98" t="s">
        <v>33</v>
      </c>
      <c r="J4" s="99"/>
      <c r="K4" s="99"/>
      <c r="L4" s="99"/>
      <c r="M4" s="99"/>
      <c r="N4" s="99"/>
      <c r="O4" s="100"/>
      <c r="P4" s="100"/>
      <c r="Q4" s="101"/>
    </row>
    <row r="5" spans="1:17" ht="11.25" customHeight="1">
      <c r="A5" s="102"/>
      <c r="B5" s="103"/>
      <c r="C5" s="99"/>
      <c r="D5" s="99"/>
      <c r="E5" s="99"/>
      <c r="F5" s="99"/>
      <c r="G5" s="99"/>
      <c r="H5" s="99"/>
      <c r="I5" s="98" t="s">
        <v>29</v>
      </c>
      <c r="J5" s="99"/>
      <c r="K5" s="99"/>
      <c r="L5" s="98" t="s">
        <v>28</v>
      </c>
      <c r="M5" s="99"/>
      <c r="N5" s="99"/>
      <c r="O5" s="98" t="s">
        <v>32</v>
      </c>
      <c r="P5" s="99"/>
      <c r="Q5" s="104"/>
    </row>
    <row r="6" spans="1:17" s="5" customFormat="1" ht="30" customHeight="1">
      <c r="A6" s="88"/>
      <c r="B6" s="90"/>
      <c r="C6" s="9" t="s">
        <v>24</v>
      </c>
      <c r="D6" s="9" t="s">
        <v>25</v>
      </c>
      <c r="E6" s="48" t="s">
        <v>26</v>
      </c>
      <c r="F6" s="9" t="s">
        <v>24</v>
      </c>
      <c r="G6" s="9" t="s">
        <v>25</v>
      </c>
      <c r="H6" s="48" t="s">
        <v>26</v>
      </c>
      <c r="I6" s="9" t="s">
        <v>24</v>
      </c>
      <c r="J6" s="9" t="s">
        <v>25</v>
      </c>
      <c r="K6" s="48" t="s">
        <v>26</v>
      </c>
      <c r="L6" s="9" t="s">
        <v>24</v>
      </c>
      <c r="M6" s="9" t="s">
        <v>25</v>
      </c>
      <c r="N6" s="48" t="s">
        <v>26</v>
      </c>
      <c r="O6" s="9" t="s">
        <v>24</v>
      </c>
      <c r="P6" s="9" t="s">
        <v>25</v>
      </c>
      <c r="Q6" s="28" t="s">
        <v>26</v>
      </c>
    </row>
    <row r="7" spans="1:17" ht="15" customHeight="1">
      <c r="A7" s="56">
        <v>1</v>
      </c>
      <c r="B7" s="57" t="s">
        <v>35</v>
      </c>
      <c r="C7" s="49">
        <v>5000000</v>
      </c>
      <c r="D7" s="2">
        <v>1</v>
      </c>
      <c r="E7" s="50">
        <v>5000000</v>
      </c>
      <c r="F7" s="50">
        <v>1500000</v>
      </c>
      <c r="G7" s="50">
        <v>1</v>
      </c>
      <c r="H7" s="50">
        <v>1500000</v>
      </c>
      <c r="I7" s="49">
        <v>0</v>
      </c>
      <c r="J7" s="2">
        <v>0</v>
      </c>
      <c r="K7" s="50" t="s">
        <v>51</v>
      </c>
      <c r="L7" s="49">
        <v>0</v>
      </c>
      <c r="M7" s="2">
        <v>0</v>
      </c>
      <c r="N7" s="50" t="s">
        <v>51</v>
      </c>
      <c r="O7" s="55">
        <v>5000000</v>
      </c>
      <c r="P7" s="2">
        <v>1</v>
      </c>
      <c r="Q7" s="61">
        <v>5000000</v>
      </c>
    </row>
    <row r="8" spans="1:17" ht="15" customHeight="1">
      <c r="A8" s="56">
        <v>2</v>
      </c>
      <c r="B8" s="57" t="s">
        <v>36</v>
      </c>
      <c r="C8" s="55">
        <v>5427457</v>
      </c>
      <c r="D8" s="2">
        <v>2</v>
      </c>
      <c r="E8" s="50">
        <v>2713728.5</v>
      </c>
      <c r="F8" s="50">
        <v>4053876</v>
      </c>
      <c r="G8" s="50">
        <v>2</v>
      </c>
      <c r="H8" s="50">
        <v>2026938</v>
      </c>
      <c r="I8" s="55">
        <v>0</v>
      </c>
      <c r="J8" s="2">
        <v>0</v>
      </c>
      <c r="K8" s="50" t="s">
        <v>51</v>
      </c>
      <c r="L8" s="55">
        <v>5427457</v>
      </c>
      <c r="M8" s="2">
        <v>2</v>
      </c>
      <c r="N8" s="50">
        <v>2713728.5</v>
      </c>
      <c r="O8" s="55">
        <v>0</v>
      </c>
      <c r="P8" s="2">
        <v>0</v>
      </c>
      <c r="Q8" s="61" t="s">
        <v>51</v>
      </c>
    </row>
    <row r="9" spans="1:17" ht="15" customHeight="1">
      <c r="A9" s="56">
        <v>3</v>
      </c>
      <c r="B9" s="57" t="s">
        <v>37</v>
      </c>
      <c r="C9" s="55">
        <v>0</v>
      </c>
      <c r="D9" s="2">
        <v>0</v>
      </c>
      <c r="E9" s="50" t="s">
        <v>51</v>
      </c>
      <c r="F9" s="50">
        <v>0</v>
      </c>
      <c r="G9" s="50">
        <v>0</v>
      </c>
      <c r="H9" s="50" t="s">
        <v>51</v>
      </c>
      <c r="I9" s="55">
        <v>0</v>
      </c>
      <c r="J9" s="2">
        <v>0</v>
      </c>
      <c r="K9" s="50" t="s">
        <v>51</v>
      </c>
      <c r="L9" s="55">
        <v>0</v>
      </c>
      <c r="M9" s="2">
        <v>0</v>
      </c>
      <c r="N9" s="50" t="s">
        <v>51</v>
      </c>
      <c r="O9" s="55">
        <v>0</v>
      </c>
      <c r="P9" s="2">
        <v>0</v>
      </c>
      <c r="Q9" s="61" t="s">
        <v>51</v>
      </c>
    </row>
    <row r="10" spans="1:17" ht="15" customHeight="1">
      <c r="A10" s="56">
        <v>4</v>
      </c>
      <c r="B10" s="57" t="s">
        <v>38</v>
      </c>
      <c r="C10" s="55">
        <v>0</v>
      </c>
      <c r="D10" s="2">
        <v>0</v>
      </c>
      <c r="E10" s="50" t="s">
        <v>51</v>
      </c>
      <c r="F10" s="50">
        <v>0</v>
      </c>
      <c r="G10" s="50">
        <v>0</v>
      </c>
      <c r="H10" s="50" t="s">
        <v>51</v>
      </c>
      <c r="I10" s="55">
        <v>0</v>
      </c>
      <c r="J10" s="2">
        <v>0</v>
      </c>
      <c r="K10" s="50" t="s">
        <v>51</v>
      </c>
      <c r="L10" s="55">
        <v>0</v>
      </c>
      <c r="M10" s="2">
        <v>0</v>
      </c>
      <c r="N10" s="50" t="s">
        <v>51</v>
      </c>
      <c r="O10" s="55">
        <v>0</v>
      </c>
      <c r="P10" s="2">
        <v>0</v>
      </c>
      <c r="Q10" s="61" t="s">
        <v>51</v>
      </c>
    </row>
    <row r="11" spans="1:17" ht="15" customHeight="1">
      <c r="A11" s="56">
        <v>5</v>
      </c>
      <c r="B11" s="57" t="s">
        <v>39</v>
      </c>
      <c r="C11" s="55">
        <v>0</v>
      </c>
      <c r="D11" s="2">
        <v>0</v>
      </c>
      <c r="E11" s="50" t="s">
        <v>51</v>
      </c>
      <c r="F11" s="50">
        <v>0</v>
      </c>
      <c r="G11" s="50">
        <v>0</v>
      </c>
      <c r="H11" s="50" t="s">
        <v>51</v>
      </c>
      <c r="I11" s="55">
        <v>0</v>
      </c>
      <c r="J11" s="2">
        <v>0</v>
      </c>
      <c r="K11" s="50" t="s">
        <v>51</v>
      </c>
      <c r="L11" s="55">
        <v>0</v>
      </c>
      <c r="M11" s="2">
        <v>0</v>
      </c>
      <c r="N11" s="50" t="s">
        <v>51</v>
      </c>
      <c r="O11" s="55">
        <v>0</v>
      </c>
      <c r="P11" s="2">
        <v>0</v>
      </c>
      <c r="Q11" s="61" t="s">
        <v>51</v>
      </c>
    </row>
    <row r="12" spans="1:17" ht="15" customHeight="1">
      <c r="A12" s="56">
        <v>6</v>
      </c>
      <c r="B12" s="57" t="s">
        <v>40</v>
      </c>
      <c r="C12" s="55">
        <v>0</v>
      </c>
      <c r="D12" s="2">
        <v>0</v>
      </c>
      <c r="E12" s="50" t="s">
        <v>51</v>
      </c>
      <c r="F12" s="50">
        <v>0</v>
      </c>
      <c r="G12" s="50">
        <v>0</v>
      </c>
      <c r="H12" s="50" t="s">
        <v>51</v>
      </c>
      <c r="I12" s="55">
        <v>0</v>
      </c>
      <c r="J12" s="2">
        <v>0</v>
      </c>
      <c r="K12" s="50" t="s">
        <v>51</v>
      </c>
      <c r="L12" s="55">
        <v>0</v>
      </c>
      <c r="M12" s="2">
        <v>0</v>
      </c>
      <c r="N12" s="50" t="s">
        <v>51</v>
      </c>
      <c r="O12" s="55">
        <v>0</v>
      </c>
      <c r="P12" s="2">
        <v>0</v>
      </c>
      <c r="Q12" s="61" t="s">
        <v>51</v>
      </c>
    </row>
    <row r="13" spans="1:17" ht="15" customHeight="1">
      <c r="A13" s="56">
        <v>7</v>
      </c>
      <c r="B13" s="57" t="s">
        <v>41</v>
      </c>
      <c r="C13" s="55">
        <v>3997939</v>
      </c>
      <c r="D13" s="2">
        <v>2</v>
      </c>
      <c r="E13" s="50">
        <v>1998969.5</v>
      </c>
      <c r="F13" s="50">
        <v>3690000</v>
      </c>
      <c r="G13" s="50">
        <v>2</v>
      </c>
      <c r="H13" s="50">
        <v>1845000</v>
      </c>
      <c r="I13" s="55">
        <v>0</v>
      </c>
      <c r="J13" s="2">
        <v>0</v>
      </c>
      <c r="K13" s="50" t="s">
        <v>51</v>
      </c>
      <c r="L13" s="55">
        <v>1000000</v>
      </c>
      <c r="M13" s="2">
        <v>1</v>
      </c>
      <c r="N13" s="50">
        <v>1000000</v>
      </c>
      <c r="O13" s="55">
        <v>2997939</v>
      </c>
      <c r="P13" s="2">
        <v>1</v>
      </c>
      <c r="Q13" s="61">
        <v>2997939</v>
      </c>
    </row>
    <row r="14" spans="1:17" ht="15" customHeight="1">
      <c r="A14" s="56">
        <v>8</v>
      </c>
      <c r="B14" s="57" t="s">
        <v>42</v>
      </c>
      <c r="C14" s="55">
        <v>0</v>
      </c>
      <c r="D14" s="2">
        <v>0</v>
      </c>
      <c r="E14" s="50" t="s">
        <v>51</v>
      </c>
      <c r="F14" s="50">
        <v>0</v>
      </c>
      <c r="G14" s="50">
        <v>0</v>
      </c>
      <c r="H14" s="50" t="s">
        <v>51</v>
      </c>
      <c r="I14" s="55">
        <v>0</v>
      </c>
      <c r="J14" s="2">
        <v>0</v>
      </c>
      <c r="K14" s="50" t="s">
        <v>51</v>
      </c>
      <c r="L14" s="55">
        <v>0</v>
      </c>
      <c r="M14" s="2">
        <v>0</v>
      </c>
      <c r="N14" s="50" t="s">
        <v>51</v>
      </c>
      <c r="O14" s="55">
        <v>0</v>
      </c>
      <c r="P14" s="2">
        <v>0</v>
      </c>
      <c r="Q14" s="61" t="s">
        <v>51</v>
      </c>
    </row>
    <row r="15" spans="1:17" ht="15" customHeight="1">
      <c r="A15" s="56">
        <v>9</v>
      </c>
      <c r="B15" s="57" t="s">
        <v>43</v>
      </c>
      <c r="C15" s="55">
        <v>3574398</v>
      </c>
      <c r="D15" s="2">
        <v>4</v>
      </c>
      <c r="E15" s="50">
        <v>893599.5</v>
      </c>
      <c r="F15" s="50">
        <v>2908389</v>
      </c>
      <c r="G15" s="50">
        <v>4</v>
      </c>
      <c r="H15" s="50">
        <v>727097.25</v>
      </c>
      <c r="I15" s="55">
        <v>0</v>
      </c>
      <c r="J15" s="2">
        <v>0</v>
      </c>
      <c r="K15" s="50" t="s">
        <v>51</v>
      </c>
      <c r="L15" s="55">
        <v>3574398</v>
      </c>
      <c r="M15" s="2">
        <v>4</v>
      </c>
      <c r="N15" s="50">
        <v>893599.5</v>
      </c>
      <c r="O15" s="55">
        <v>0</v>
      </c>
      <c r="P15" s="2">
        <v>0</v>
      </c>
      <c r="Q15" s="61" t="s">
        <v>51</v>
      </c>
    </row>
    <row r="16" spans="1:17" ht="15" customHeight="1">
      <c r="A16" s="56">
        <v>10</v>
      </c>
      <c r="B16" s="57" t="s">
        <v>44</v>
      </c>
      <c r="C16" s="2">
        <v>0</v>
      </c>
      <c r="D16" s="2">
        <v>0</v>
      </c>
      <c r="E16" s="50" t="s">
        <v>51</v>
      </c>
      <c r="F16" s="50">
        <v>0</v>
      </c>
      <c r="G16" s="50">
        <v>0</v>
      </c>
      <c r="H16" s="50" t="s">
        <v>51</v>
      </c>
      <c r="I16" s="2">
        <v>0</v>
      </c>
      <c r="J16" s="2">
        <v>0</v>
      </c>
      <c r="K16" s="50" t="s">
        <v>51</v>
      </c>
      <c r="L16" s="2">
        <v>0</v>
      </c>
      <c r="M16" s="2">
        <v>0</v>
      </c>
      <c r="N16" s="50" t="s">
        <v>51</v>
      </c>
      <c r="O16" s="2">
        <v>0</v>
      </c>
      <c r="P16" s="2">
        <v>0</v>
      </c>
      <c r="Q16" s="61" t="s">
        <v>51</v>
      </c>
    </row>
    <row r="17" spans="1:17" ht="15" customHeight="1">
      <c r="A17" s="56">
        <v>11</v>
      </c>
      <c r="B17" s="57" t="s">
        <v>45</v>
      </c>
      <c r="C17" s="2">
        <v>2329609</v>
      </c>
      <c r="D17" s="2">
        <v>1</v>
      </c>
      <c r="E17" s="50">
        <v>2329609</v>
      </c>
      <c r="F17" s="50">
        <v>1980609</v>
      </c>
      <c r="G17" s="50">
        <v>1</v>
      </c>
      <c r="H17" s="50">
        <v>1980609</v>
      </c>
      <c r="I17" s="2">
        <v>0</v>
      </c>
      <c r="J17" s="2">
        <v>0</v>
      </c>
      <c r="K17" s="50" t="s">
        <v>51</v>
      </c>
      <c r="L17" s="2">
        <v>2329609</v>
      </c>
      <c r="M17" s="2">
        <v>1</v>
      </c>
      <c r="N17" s="50">
        <v>2329609</v>
      </c>
      <c r="O17" s="2">
        <v>0</v>
      </c>
      <c r="P17" s="2">
        <v>0</v>
      </c>
      <c r="Q17" s="61" t="s">
        <v>51</v>
      </c>
    </row>
    <row r="18" spans="1:17" ht="15" customHeight="1">
      <c r="A18" s="56">
        <v>12</v>
      </c>
      <c r="B18" s="57" t="s">
        <v>46</v>
      </c>
      <c r="C18" s="2">
        <v>2898868</v>
      </c>
      <c r="D18" s="2">
        <v>1</v>
      </c>
      <c r="E18" s="50">
        <v>2898868</v>
      </c>
      <c r="F18" s="50">
        <v>2235924</v>
      </c>
      <c r="G18" s="50">
        <v>1</v>
      </c>
      <c r="H18" s="50">
        <v>2235924</v>
      </c>
      <c r="I18" s="2">
        <v>0</v>
      </c>
      <c r="J18" s="2">
        <v>0</v>
      </c>
      <c r="K18" s="50" t="s">
        <v>51</v>
      </c>
      <c r="L18" s="2">
        <v>0</v>
      </c>
      <c r="M18" s="2">
        <v>0</v>
      </c>
      <c r="N18" s="50" t="s">
        <v>51</v>
      </c>
      <c r="O18" s="2">
        <v>2898868</v>
      </c>
      <c r="P18" s="2">
        <v>1</v>
      </c>
      <c r="Q18" s="44">
        <v>2898868</v>
      </c>
    </row>
    <row r="19" spans="1:17" ht="15" customHeight="1">
      <c r="A19" s="56">
        <v>13</v>
      </c>
      <c r="B19" s="57" t="s">
        <v>47</v>
      </c>
      <c r="C19" s="2">
        <v>0</v>
      </c>
      <c r="D19" s="2">
        <v>0</v>
      </c>
      <c r="E19" s="50" t="s">
        <v>51</v>
      </c>
      <c r="F19" s="50">
        <v>0</v>
      </c>
      <c r="G19" s="50">
        <v>0</v>
      </c>
      <c r="H19" s="50" t="s">
        <v>51</v>
      </c>
      <c r="I19" s="2">
        <v>0</v>
      </c>
      <c r="J19" s="2">
        <v>0</v>
      </c>
      <c r="K19" s="50" t="s">
        <v>51</v>
      </c>
      <c r="L19" s="2">
        <v>0</v>
      </c>
      <c r="M19" s="2">
        <v>0</v>
      </c>
      <c r="N19" s="50" t="s">
        <v>51</v>
      </c>
      <c r="O19" s="2">
        <v>0</v>
      </c>
      <c r="P19" s="2">
        <v>0</v>
      </c>
      <c r="Q19" s="61" t="s">
        <v>51</v>
      </c>
    </row>
    <row r="20" spans="1:17" ht="15" customHeight="1">
      <c r="A20" s="56">
        <v>14</v>
      </c>
      <c r="B20" s="57" t="s">
        <v>48</v>
      </c>
      <c r="C20" s="2">
        <v>0</v>
      </c>
      <c r="D20" s="2">
        <v>0</v>
      </c>
      <c r="E20" s="50" t="s">
        <v>51</v>
      </c>
      <c r="F20" s="50">
        <v>0</v>
      </c>
      <c r="G20" s="50">
        <v>0</v>
      </c>
      <c r="H20" s="50" t="s">
        <v>51</v>
      </c>
      <c r="I20" s="2">
        <v>0</v>
      </c>
      <c r="J20" s="2">
        <v>0</v>
      </c>
      <c r="K20" s="50" t="s">
        <v>51</v>
      </c>
      <c r="L20" s="2">
        <v>0</v>
      </c>
      <c r="M20" s="2">
        <v>0</v>
      </c>
      <c r="N20" s="50" t="s">
        <v>51</v>
      </c>
      <c r="O20" s="2">
        <v>0</v>
      </c>
      <c r="P20" s="2">
        <v>0</v>
      </c>
      <c r="Q20" s="61" t="s">
        <v>51</v>
      </c>
    </row>
    <row r="21" spans="1:17" ht="15" customHeight="1">
      <c r="A21" s="56">
        <v>15</v>
      </c>
      <c r="B21" s="57" t="s">
        <v>49</v>
      </c>
      <c r="C21" s="2">
        <v>1094224</v>
      </c>
      <c r="D21" s="2">
        <v>1</v>
      </c>
      <c r="E21" s="50">
        <v>1094224</v>
      </c>
      <c r="F21" s="50">
        <v>891573</v>
      </c>
      <c r="G21" s="50">
        <v>1</v>
      </c>
      <c r="H21" s="50">
        <v>891573</v>
      </c>
      <c r="I21" s="2">
        <v>0</v>
      </c>
      <c r="J21" s="2">
        <v>0</v>
      </c>
      <c r="K21" s="50" t="s">
        <v>51</v>
      </c>
      <c r="L21" s="2">
        <v>0</v>
      </c>
      <c r="M21" s="2">
        <v>0</v>
      </c>
      <c r="N21" s="50" t="s">
        <v>51</v>
      </c>
      <c r="O21" s="2">
        <v>1094224</v>
      </c>
      <c r="P21" s="2">
        <v>1</v>
      </c>
      <c r="Q21" s="44">
        <v>1094224</v>
      </c>
    </row>
    <row r="22" spans="1:17" ht="15" customHeight="1">
      <c r="A22" s="56">
        <v>16</v>
      </c>
      <c r="B22" s="57" t="s">
        <v>50</v>
      </c>
      <c r="C22" s="2">
        <v>0</v>
      </c>
      <c r="D22" s="2">
        <v>0</v>
      </c>
      <c r="E22" s="50" t="s">
        <v>51</v>
      </c>
      <c r="F22" s="50">
        <v>0</v>
      </c>
      <c r="G22" s="50">
        <v>0</v>
      </c>
      <c r="H22" s="50" t="s">
        <v>51</v>
      </c>
      <c r="I22" s="2">
        <v>0</v>
      </c>
      <c r="J22" s="2">
        <v>0</v>
      </c>
      <c r="K22" s="50" t="s">
        <v>51</v>
      </c>
      <c r="L22" s="2">
        <v>0</v>
      </c>
      <c r="M22" s="2">
        <v>0</v>
      </c>
      <c r="N22" s="50" t="s">
        <v>51</v>
      </c>
      <c r="O22" s="2">
        <v>0</v>
      </c>
      <c r="P22" s="2">
        <v>0</v>
      </c>
      <c r="Q22" s="61" t="s">
        <v>51</v>
      </c>
    </row>
    <row r="23" spans="1:17" ht="15" customHeight="1">
      <c r="A23" s="58" t="s">
        <v>7</v>
      </c>
      <c r="B23" s="59" t="s">
        <v>6</v>
      </c>
      <c r="C23" s="10">
        <f>SUM(C7:C22)</f>
        <v>24322495</v>
      </c>
      <c r="D23" s="10">
        <f>SUM(D7:D22)</f>
        <v>12</v>
      </c>
      <c r="E23" s="10">
        <f>C23/D23</f>
        <v>2026874.5833333333</v>
      </c>
      <c r="F23" s="10">
        <f>SUM(F7:F22)</f>
        <v>17260371</v>
      </c>
      <c r="G23" s="10">
        <f>SUM(G7:G22)</f>
        <v>12</v>
      </c>
      <c r="H23" s="10">
        <f>F23/G23</f>
        <v>1438364.25</v>
      </c>
      <c r="I23" s="10">
        <f>SUM(I7:I22)</f>
        <v>0</v>
      </c>
      <c r="J23" s="10">
        <f>SUM(J7:J22)</f>
        <v>0</v>
      </c>
      <c r="K23" s="54" t="s">
        <v>51</v>
      </c>
      <c r="L23" s="10">
        <f>SUM(L7:L22)</f>
        <v>12331464</v>
      </c>
      <c r="M23" s="10">
        <f>SUM(M7:M22)</f>
        <v>8</v>
      </c>
      <c r="N23" s="54">
        <f>L23/M23</f>
        <v>1541433</v>
      </c>
      <c r="O23" s="10">
        <f>SUM(O7:O22)</f>
        <v>11991031</v>
      </c>
      <c r="P23" s="10">
        <f>SUM(P7:P22)</f>
        <v>4</v>
      </c>
      <c r="Q23" s="53">
        <f>O23/P23</f>
        <v>2997757.75</v>
      </c>
    </row>
  </sheetData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rintOptions/>
  <pageMargins left="0.984251968503937" right="0.3937007874015748" top="1.1811023622047245" bottom="0.4724409448818898" header="0.3937007874015748" footer="0.2755905511811024"/>
  <pageSetup horizontalDpi="1200" verticalDpi="1200" orientation="landscape" paperSize="9" r:id="rId1"/>
  <headerFooter alignWithMargins="0">
    <oddHeader xml:space="preserve">&amp;L&amp;9       </oddHeader>
    <oddFooter>&amp;R&amp;9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M2" sqref="M2"/>
    </sheetView>
  </sheetViews>
  <sheetFormatPr defaultColWidth="9.00390625" defaultRowHeight="9.75" customHeight="1"/>
  <cols>
    <col min="1" max="1" width="3.125" style="6" customWidth="1"/>
    <col min="2" max="2" width="13.25390625" style="5" customWidth="1"/>
    <col min="3" max="3" width="11.875" style="6" customWidth="1"/>
    <col min="4" max="4" width="7.75390625" style="6" customWidth="1"/>
    <col min="5" max="5" width="10.75390625" style="11" customWidth="1"/>
    <col min="6" max="6" width="11.875" style="11" customWidth="1"/>
    <col min="7" max="7" width="7.75390625" style="11" customWidth="1"/>
    <col min="8" max="8" width="11.875" style="6" customWidth="1"/>
    <col min="9" max="9" width="7.75390625" style="11" customWidth="1"/>
    <col min="10" max="10" width="11.875" style="6" customWidth="1"/>
    <col min="11" max="11" width="7.75390625" style="11" customWidth="1"/>
    <col min="12" max="12" width="11.875" style="6" customWidth="1"/>
    <col min="13" max="13" width="7.75390625" style="11" customWidth="1"/>
    <col min="14" max="16384" width="9.125" style="6" customWidth="1"/>
  </cols>
  <sheetData>
    <row r="1" spans="1:13" ht="15" customHeight="1">
      <c r="A1" s="86" t="s">
        <v>58</v>
      </c>
      <c r="B1" s="86"/>
      <c r="C1" s="86"/>
      <c r="D1" s="86"/>
      <c r="E1" s="86"/>
      <c r="F1" s="86"/>
      <c r="G1" s="86"/>
      <c r="H1" s="93"/>
      <c r="I1" s="93"/>
      <c r="J1" s="93"/>
      <c r="K1" s="93"/>
      <c r="L1" s="93"/>
      <c r="M1" s="93"/>
    </row>
    <row r="2" ht="15" customHeight="1"/>
    <row r="3" spans="1:13" ht="15.75" customHeight="1">
      <c r="A3" s="87" t="s">
        <v>0</v>
      </c>
      <c r="B3" s="89" t="s">
        <v>20</v>
      </c>
      <c r="C3" s="91" t="s">
        <v>68</v>
      </c>
      <c r="D3" s="91"/>
      <c r="E3" s="94"/>
      <c r="F3" s="94"/>
      <c r="G3" s="94"/>
      <c r="H3" s="95"/>
      <c r="I3" s="95"/>
      <c r="J3" s="95"/>
      <c r="K3" s="95"/>
      <c r="L3" s="96"/>
      <c r="M3" s="97"/>
    </row>
    <row r="4" spans="1:13" ht="15.75" customHeight="1">
      <c r="A4" s="102"/>
      <c r="B4" s="103"/>
      <c r="C4" s="98" t="s">
        <v>27</v>
      </c>
      <c r="D4" s="99"/>
      <c r="E4" s="99"/>
      <c r="F4" s="98" t="s">
        <v>69</v>
      </c>
      <c r="G4" s="99"/>
      <c r="H4" s="98" t="s">
        <v>33</v>
      </c>
      <c r="I4" s="99"/>
      <c r="J4" s="99"/>
      <c r="K4" s="99"/>
      <c r="L4" s="100"/>
      <c r="M4" s="101"/>
    </row>
    <row r="5" spans="1:13" ht="15.75" customHeight="1">
      <c r="A5" s="102"/>
      <c r="B5" s="103"/>
      <c r="C5" s="99"/>
      <c r="D5" s="99"/>
      <c r="E5" s="99"/>
      <c r="F5" s="99"/>
      <c r="G5" s="99"/>
      <c r="H5" s="98" t="s">
        <v>29</v>
      </c>
      <c r="I5" s="99"/>
      <c r="J5" s="98" t="s">
        <v>28</v>
      </c>
      <c r="K5" s="99"/>
      <c r="L5" s="98" t="s">
        <v>32</v>
      </c>
      <c r="M5" s="104"/>
    </row>
    <row r="6" spans="1:13" ht="65.25" customHeight="1">
      <c r="A6" s="88"/>
      <c r="B6" s="90"/>
      <c r="C6" s="9" t="s">
        <v>24</v>
      </c>
      <c r="D6" s="9" t="s">
        <v>70</v>
      </c>
      <c r="E6" s="51" t="s">
        <v>34</v>
      </c>
      <c r="F6" s="9" t="s">
        <v>24</v>
      </c>
      <c r="G6" s="9" t="s">
        <v>70</v>
      </c>
      <c r="H6" s="9" t="s">
        <v>24</v>
      </c>
      <c r="I6" s="9" t="s">
        <v>70</v>
      </c>
      <c r="J6" s="9" t="s">
        <v>24</v>
      </c>
      <c r="K6" s="9" t="s">
        <v>70</v>
      </c>
      <c r="L6" s="9" t="s">
        <v>24</v>
      </c>
      <c r="M6" s="77" t="s">
        <v>70</v>
      </c>
    </row>
    <row r="7" spans="1:13" ht="15" customHeight="1">
      <c r="A7" s="62">
        <v>1</v>
      </c>
      <c r="B7" s="63" t="s">
        <v>35</v>
      </c>
      <c r="C7" s="64">
        <v>2619874</v>
      </c>
      <c r="D7" s="64">
        <v>3</v>
      </c>
      <c r="E7" s="64">
        <v>116</v>
      </c>
      <c r="F7" s="64">
        <v>2306004</v>
      </c>
      <c r="G7" s="64">
        <v>3</v>
      </c>
      <c r="H7" s="64">
        <v>766145</v>
      </c>
      <c r="I7" s="64">
        <v>1</v>
      </c>
      <c r="J7" s="64">
        <v>605186</v>
      </c>
      <c r="K7" s="64">
        <v>1</v>
      </c>
      <c r="L7" s="64">
        <v>1248543</v>
      </c>
      <c r="M7" s="65">
        <v>1</v>
      </c>
    </row>
    <row r="8" spans="1:13" ht="15" customHeight="1">
      <c r="A8" s="62">
        <v>2</v>
      </c>
      <c r="B8" s="63" t="s">
        <v>36</v>
      </c>
      <c r="C8" s="64">
        <v>1042971</v>
      </c>
      <c r="D8" s="64">
        <v>4</v>
      </c>
      <c r="E8" s="64">
        <v>113</v>
      </c>
      <c r="F8" s="64">
        <v>983663</v>
      </c>
      <c r="G8" s="64">
        <v>3</v>
      </c>
      <c r="H8" s="64">
        <v>0</v>
      </c>
      <c r="I8" s="64">
        <v>0</v>
      </c>
      <c r="J8" s="64">
        <v>13111</v>
      </c>
      <c r="K8" s="64">
        <v>2</v>
      </c>
      <c r="L8" s="64">
        <v>1029860</v>
      </c>
      <c r="M8" s="65">
        <v>2</v>
      </c>
    </row>
    <row r="9" spans="1:13" ht="15" customHeight="1">
      <c r="A9" s="62">
        <v>3</v>
      </c>
      <c r="B9" s="63" t="s">
        <v>37</v>
      </c>
      <c r="C9" s="64">
        <v>1955899</v>
      </c>
      <c r="D9" s="64">
        <v>2</v>
      </c>
      <c r="E9" s="64">
        <v>65</v>
      </c>
      <c r="F9" s="64">
        <v>1035671</v>
      </c>
      <c r="G9" s="64">
        <v>2</v>
      </c>
      <c r="H9" s="64">
        <v>0</v>
      </c>
      <c r="I9" s="64">
        <v>0</v>
      </c>
      <c r="J9" s="64">
        <v>0</v>
      </c>
      <c r="K9" s="64">
        <v>0</v>
      </c>
      <c r="L9" s="64">
        <v>1955899</v>
      </c>
      <c r="M9" s="65">
        <v>2</v>
      </c>
    </row>
    <row r="10" spans="1:13" ht="15" customHeight="1">
      <c r="A10" s="62">
        <v>4</v>
      </c>
      <c r="B10" s="63" t="s">
        <v>38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5">
        <v>0</v>
      </c>
    </row>
    <row r="11" spans="1:13" ht="15" customHeight="1">
      <c r="A11" s="62">
        <v>5</v>
      </c>
      <c r="B11" s="63" t="s">
        <v>39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5">
        <v>0</v>
      </c>
    </row>
    <row r="12" spans="1:13" ht="15" customHeight="1">
      <c r="A12" s="62">
        <v>6</v>
      </c>
      <c r="B12" s="63" t="s">
        <v>40</v>
      </c>
      <c r="C12" s="64">
        <v>2472212</v>
      </c>
      <c r="D12" s="64">
        <v>5</v>
      </c>
      <c r="E12" s="64">
        <v>151</v>
      </c>
      <c r="F12" s="64">
        <v>2327985</v>
      </c>
      <c r="G12" s="64">
        <v>5</v>
      </c>
      <c r="H12" s="64">
        <v>551266</v>
      </c>
      <c r="I12" s="64">
        <v>1</v>
      </c>
      <c r="J12" s="64">
        <v>900368</v>
      </c>
      <c r="K12" s="64">
        <v>2</v>
      </c>
      <c r="L12" s="64">
        <v>1020578</v>
      </c>
      <c r="M12" s="65">
        <v>2</v>
      </c>
    </row>
    <row r="13" spans="1:13" ht="15" customHeight="1">
      <c r="A13" s="62">
        <v>7</v>
      </c>
      <c r="B13" s="63" t="s">
        <v>41</v>
      </c>
      <c r="C13" s="64">
        <v>52763</v>
      </c>
      <c r="D13" s="64">
        <v>1</v>
      </c>
      <c r="E13" s="64">
        <v>14</v>
      </c>
      <c r="F13" s="64">
        <v>50000</v>
      </c>
      <c r="G13" s="64">
        <v>1</v>
      </c>
      <c r="H13" s="64">
        <v>0</v>
      </c>
      <c r="I13" s="64">
        <v>0</v>
      </c>
      <c r="J13" s="64">
        <v>52763</v>
      </c>
      <c r="K13" s="64">
        <v>1</v>
      </c>
      <c r="L13" s="64">
        <v>0</v>
      </c>
      <c r="M13" s="65">
        <v>0</v>
      </c>
    </row>
    <row r="14" spans="1:13" ht="15" customHeight="1">
      <c r="A14" s="62">
        <v>8</v>
      </c>
      <c r="B14" s="63" t="s">
        <v>42</v>
      </c>
      <c r="C14" s="64">
        <v>1849065</v>
      </c>
      <c r="D14" s="64">
        <v>2</v>
      </c>
      <c r="E14" s="64">
        <v>90</v>
      </c>
      <c r="F14" s="64">
        <v>1392076</v>
      </c>
      <c r="G14" s="64">
        <v>2</v>
      </c>
      <c r="H14" s="64">
        <v>0</v>
      </c>
      <c r="I14" s="64">
        <v>0</v>
      </c>
      <c r="J14" s="64">
        <v>0</v>
      </c>
      <c r="K14" s="64">
        <v>0</v>
      </c>
      <c r="L14" s="64">
        <v>1849065</v>
      </c>
      <c r="M14" s="65">
        <v>2</v>
      </c>
    </row>
    <row r="15" spans="1:13" ht="15" customHeight="1">
      <c r="A15" s="62">
        <v>9</v>
      </c>
      <c r="B15" s="63" t="s">
        <v>43</v>
      </c>
      <c r="C15" s="64">
        <v>1369571</v>
      </c>
      <c r="D15" s="64">
        <v>6</v>
      </c>
      <c r="E15" s="64">
        <v>200</v>
      </c>
      <c r="F15" s="64">
        <v>1300686</v>
      </c>
      <c r="G15" s="64">
        <v>5</v>
      </c>
      <c r="H15" s="64">
        <v>0</v>
      </c>
      <c r="I15" s="64">
        <v>0</v>
      </c>
      <c r="J15" s="64">
        <v>27573</v>
      </c>
      <c r="K15" s="64">
        <v>4</v>
      </c>
      <c r="L15" s="64">
        <v>1341998</v>
      </c>
      <c r="M15" s="65">
        <v>2</v>
      </c>
    </row>
    <row r="16" spans="1:13" ht="15" customHeight="1">
      <c r="A16" s="62">
        <v>10</v>
      </c>
      <c r="B16" s="63" t="s">
        <v>44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</row>
    <row r="17" spans="1:13" ht="15" customHeight="1">
      <c r="A17" s="62">
        <v>11</v>
      </c>
      <c r="B17" s="63" t="s">
        <v>45</v>
      </c>
      <c r="C17" s="64">
        <v>1037227</v>
      </c>
      <c r="D17" s="64">
        <v>2</v>
      </c>
      <c r="E17" s="64">
        <v>65</v>
      </c>
      <c r="F17" s="64">
        <v>648463</v>
      </c>
      <c r="G17" s="64">
        <v>2</v>
      </c>
      <c r="H17" s="64">
        <v>975606</v>
      </c>
      <c r="I17" s="64">
        <v>1</v>
      </c>
      <c r="J17" s="64">
        <v>61621</v>
      </c>
      <c r="K17" s="64">
        <v>1</v>
      </c>
      <c r="L17" s="64">
        <v>0</v>
      </c>
      <c r="M17" s="65">
        <v>0</v>
      </c>
    </row>
    <row r="18" spans="1:13" ht="15" customHeight="1">
      <c r="A18" s="62">
        <v>12</v>
      </c>
      <c r="B18" s="63" t="s">
        <v>46</v>
      </c>
      <c r="C18" s="64">
        <v>5779570</v>
      </c>
      <c r="D18" s="64">
        <v>6</v>
      </c>
      <c r="E18" s="64">
        <v>198</v>
      </c>
      <c r="F18" s="64">
        <v>3291505</v>
      </c>
      <c r="G18" s="64">
        <v>6</v>
      </c>
      <c r="H18" s="64">
        <v>0</v>
      </c>
      <c r="I18" s="64">
        <v>0</v>
      </c>
      <c r="J18" s="64">
        <v>1921709</v>
      </c>
      <c r="K18" s="64">
        <v>1</v>
      </c>
      <c r="L18" s="64">
        <v>3857861</v>
      </c>
      <c r="M18" s="65">
        <v>5</v>
      </c>
    </row>
    <row r="19" spans="1:13" ht="15" customHeight="1">
      <c r="A19" s="62">
        <v>13</v>
      </c>
      <c r="B19" s="63" t="s">
        <v>47</v>
      </c>
      <c r="C19" s="64">
        <v>1447688</v>
      </c>
      <c r="D19" s="64">
        <v>2</v>
      </c>
      <c r="E19" s="64">
        <v>82</v>
      </c>
      <c r="F19" s="64">
        <v>1375304</v>
      </c>
      <c r="G19" s="64">
        <v>2</v>
      </c>
      <c r="H19" s="64">
        <v>0</v>
      </c>
      <c r="I19" s="64">
        <v>0</v>
      </c>
      <c r="J19" s="64">
        <v>0</v>
      </c>
      <c r="K19" s="64">
        <v>0</v>
      </c>
      <c r="L19" s="64">
        <v>1447688</v>
      </c>
      <c r="M19" s="65">
        <v>2</v>
      </c>
    </row>
    <row r="20" spans="1:13" ht="15" customHeight="1">
      <c r="A20" s="62">
        <v>14</v>
      </c>
      <c r="B20" s="63" t="s">
        <v>48</v>
      </c>
      <c r="C20" s="64">
        <v>1401243</v>
      </c>
      <c r="D20" s="64">
        <v>2</v>
      </c>
      <c r="E20" s="64">
        <v>65</v>
      </c>
      <c r="F20" s="64">
        <v>1090180</v>
      </c>
      <c r="G20" s="64">
        <v>2</v>
      </c>
      <c r="H20" s="64">
        <v>0</v>
      </c>
      <c r="I20" s="64">
        <v>0</v>
      </c>
      <c r="J20" s="64">
        <v>0</v>
      </c>
      <c r="K20" s="64">
        <v>0</v>
      </c>
      <c r="L20" s="64">
        <v>1401243</v>
      </c>
      <c r="M20" s="65">
        <v>2</v>
      </c>
    </row>
    <row r="21" spans="1:13" ht="15" customHeight="1">
      <c r="A21" s="62">
        <v>15</v>
      </c>
      <c r="B21" s="63" t="s">
        <v>49</v>
      </c>
      <c r="C21" s="64">
        <v>3987107</v>
      </c>
      <c r="D21" s="64">
        <v>6</v>
      </c>
      <c r="E21" s="64">
        <v>261</v>
      </c>
      <c r="F21" s="64">
        <v>3787750</v>
      </c>
      <c r="G21" s="64">
        <v>6</v>
      </c>
      <c r="H21" s="64">
        <v>0</v>
      </c>
      <c r="I21" s="64">
        <v>0</v>
      </c>
      <c r="J21" s="64">
        <v>0</v>
      </c>
      <c r="K21" s="64">
        <v>0</v>
      </c>
      <c r="L21" s="64">
        <v>3987107</v>
      </c>
      <c r="M21" s="65">
        <v>6</v>
      </c>
    </row>
    <row r="22" spans="1:13" ht="15" customHeight="1">
      <c r="A22" s="62">
        <v>16</v>
      </c>
      <c r="B22" s="63" t="s">
        <v>50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5">
        <v>0</v>
      </c>
    </row>
    <row r="23" spans="1:13" ht="15" customHeight="1">
      <c r="A23" s="58" t="s">
        <v>7</v>
      </c>
      <c r="B23" s="60" t="s">
        <v>6</v>
      </c>
      <c r="C23" s="10">
        <f aca="true" t="shared" si="0" ref="C23:M23">SUM(C7:C22)</f>
        <v>25015190</v>
      </c>
      <c r="D23" s="10">
        <f t="shared" si="0"/>
        <v>41</v>
      </c>
      <c r="E23" s="10">
        <f t="shared" si="0"/>
        <v>1420</v>
      </c>
      <c r="F23" s="10">
        <f t="shared" si="0"/>
        <v>19589287</v>
      </c>
      <c r="G23" s="10">
        <f t="shared" si="0"/>
        <v>39</v>
      </c>
      <c r="H23" s="10">
        <f t="shared" si="0"/>
        <v>2293017</v>
      </c>
      <c r="I23" s="10">
        <f t="shared" si="0"/>
        <v>3</v>
      </c>
      <c r="J23" s="10">
        <f t="shared" si="0"/>
        <v>3582331</v>
      </c>
      <c r="K23" s="10">
        <f t="shared" si="0"/>
        <v>12</v>
      </c>
      <c r="L23" s="10">
        <f t="shared" si="0"/>
        <v>19139842</v>
      </c>
      <c r="M23" s="52">
        <f t="shared" si="0"/>
        <v>26</v>
      </c>
    </row>
  </sheetData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rintOptions/>
  <pageMargins left="0.984251968503937" right="0.3937007874015748" top="1.1811023622047245" bottom="0.4724409448818898" header="0.3937007874015748" footer="0.2755905511811024"/>
  <pageSetup horizontalDpi="1200" verticalDpi="1200" orientation="landscape" paperSize="9" r:id="rId1"/>
  <headerFooter alignWithMargins="0">
    <oddHeader xml:space="preserve">&amp;L&amp;9       </oddHeader>
    <oddFooter>&amp;R&amp;9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*.*</cp:lastModifiedBy>
  <cp:lastPrinted>2008-03-05T13:53:27Z</cp:lastPrinted>
  <dcterms:created xsi:type="dcterms:W3CDTF">2001-03-23T08:52:09Z</dcterms:created>
  <dcterms:modified xsi:type="dcterms:W3CDTF">2008-03-12T12:40:42Z</dcterms:modified>
  <cp:category/>
  <cp:version/>
  <cp:contentType/>
  <cp:contentStatus/>
</cp:coreProperties>
</file>