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50" windowHeight="4845" tabRatio="703" activeTab="0"/>
  </bookViews>
  <sheets>
    <sheet name="Zbiorówka" sheetId="1" r:id="rId1"/>
    <sheet name="Arkusz2" sheetId="2" r:id="rId2"/>
    <sheet name="Arkusz3" sheetId="3" r:id="rId3"/>
    <sheet name="Arkusz4" sheetId="4" r:id="rId4"/>
  </sheets>
  <definedNames>
    <definedName name="_xlnm.Print_Titles" localSheetId="2">'Arkusz3'!$3:$4</definedName>
    <definedName name="_xlnm.Print_Titles" localSheetId="3">'Arkusz4'!$3:$6</definedName>
  </definedNames>
  <calcPr fullCalcOnLoad="1"/>
</workbook>
</file>

<file path=xl/sharedStrings.xml><?xml version="1.0" encoding="utf-8"?>
<sst xmlns="http://schemas.openxmlformats.org/spreadsheetml/2006/main" count="294" uniqueCount="77">
  <si>
    <t>Nr</t>
  </si>
  <si>
    <t>Środki wg planu</t>
  </si>
  <si>
    <t>Środki wykorzystane</t>
  </si>
  <si>
    <t xml:space="preserve">Środki przekazane  </t>
  </si>
  <si>
    <t>Wykonanie planu</t>
  </si>
  <si>
    <t>Suma:</t>
  </si>
  <si>
    <t>Suma</t>
  </si>
  <si>
    <t>x</t>
  </si>
  <si>
    <t>Środki wykorzystane na pokrycie kosztów obsługi realizowanych zadań</t>
  </si>
  <si>
    <t>Nazwa zadania</t>
  </si>
  <si>
    <t>Koszty obsługi realizowanych zadań</t>
  </si>
  <si>
    <t>Średnia</t>
  </si>
  <si>
    <t>Kwota</t>
  </si>
  <si>
    <t>Liczba</t>
  </si>
  <si>
    <t>w tym: mieszkańcy wsi</t>
  </si>
  <si>
    <t xml:space="preserve">           kobiety</t>
  </si>
  <si>
    <t>w tym: na rzecz dzieci i młodzieży</t>
  </si>
  <si>
    <t xml:space="preserve">           na rzecz mieszkańców wsi</t>
  </si>
  <si>
    <t>Jednorazowa pożyczka udzielana zakładom pracy chronionej w celu ochrony istniejących w zakładzie miejsc pracy (art. 32 ust.1 pkt 3)</t>
  </si>
  <si>
    <t xml:space="preserve">Dofinansowanie kosztów tworzenia zakładów aktywności zawodowej                                art.35 ust.1 pkt 6 </t>
  </si>
  <si>
    <t>Realizacja zadań ogółem</t>
  </si>
  <si>
    <t>Tabela 2. Wykonanie planu z podziałem na województwa</t>
  </si>
  <si>
    <t>Średni koszt realizacji zadania</t>
  </si>
  <si>
    <t>Województwo</t>
  </si>
  <si>
    <t>liczba Zpch</t>
  </si>
  <si>
    <t>kwota udzielonych pożyczek</t>
  </si>
  <si>
    <t>średnia kwota pożyczki</t>
  </si>
  <si>
    <t>kwota</t>
  </si>
  <si>
    <t>liczba</t>
  </si>
  <si>
    <t>średni koszt realizacji zadania</t>
  </si>
  <si>
    <t>ogółem</t>
  </si>
  <si>
    <t>usługowym</t>
  </si>
  <si>
    <t>wytwórczym</t>
  </si>
  <si>
    <t>Rz</t>
  </si>
  <si>
    <t>Rs</t>
  </si>
  <si>
    <t>z tego: zaz o charakterze wytwórczym</t>
  </si>
  <si>
    <t xml:space="preserve">          zaz o charakterze wytwórczym i usługowym</t>
  </si>
  <si>
    <t xml:space="preserve">           zaz o charakterze usługowym</t>
  </si>
  <si>
    <t xml:space="preserve">            zaz o charakterze usługowym</t>
  </si>
  <si>
    <t xml:space="preserve">           zaz o charakterze wytwórczym i usługowym</t>
  </si>
  <si>
    <t>wytwóryczym i usługowym</t>
  </si>
  <si>
    <t>z tego o charakterze</t>
  </si>
  <si>
    <t>liczba ZAZ</t>
  </si>
  <si>
    <t>liczba osób niepełnosprawnych zaliczanych do znacznego stopnia niepełnosprawności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</si>
  <si>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</si>
  <si>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</si>
  <si>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</si>
  <si>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</si>
  <si>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</si>
  <si>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</si>
  <si>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</si>
  <si>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</si>
  <si>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</si>
  <si>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</si>
  <si>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</si>
  <si>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</si>
  <si>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</si>
  <si>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</si>
  <si>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</si>
  <si>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</si>
  <si>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</t>
  </si>
  <si>
    <t xml:space="preserve">Dofinansowanie robót budowlanych dotyczących obiektów służących rehabilitacji,                 w związku z potrzebami osób niepełnosprawnych art.35 ust.1 pkt 5 - ogółem </t>
  </si>
  <si>
    <t>Dofinansowanie robót budowlanych dotyczących obiektów służących rehabilitacji,                 w związku z potrzebami osób niepełnosprawnych art.35 ust.1 pkt 5 - dzieci i młodzież</t>
  </si>
  <si>
    <t>Tabela1. Zbiorcze zestawienie realizacji zadań w 2006 r. przez samorządy wojewódzkie</t>
  </si>
  <si>
    <t>Zakłady aktywności zawodowej utworzone w 2006 r.</t>
  </si>
  <si>
    <t>Zakłady aktywności zawodowej działające w 2006 r.</t>
  </si>
  <si>
    <t>Środki wydatkowane ogółem</t>
  </si>
  <si>
    <t>Tabela 3. Zestawienie kwot udzielonych pożyczek zakładom pracy chronionej oraz liczby Zpch, którym udzielono pożyczki</t>
  </si>
  <si>
    <t>Tabela 5. Zestawienie kwot wydatkowanych na budowę, rozbudowę oraz liczby przeprowadzonych inwestycjii - dzieci i młodzież.</t>
  </si>
  <si>
    <t>Tabela 6. Dofinansowanie kosztów tworzenia zakładów aktywności zawodoweji (art.35 ust.1 pkt 6)</t>
  </si>
  <si>
    <t>Tabela 7. Dofinansowanie kosztów działania zakładów aktywności zawodowej (art.35 ust.1 pkt 6)</t>
  </si>
  <si>
    <t>Odsetek</t>
  </si>
  <si>
    <t>Zwrot kosztów szkoleń organizowanych przez zakłady pracy chronionej                             w związku z koniecznością zmiany profilu produkcji (art. 32 ust.1 pkt 2)</t>
  </si>
  <si>
    <t>Dofinansowanie robót budowlanych dotyczących obiektów służących rehabilitacji, w związku z potrzebami osób niepełnosprawnych art.35 ust.1 pkt 5</t>
  </si>
  <si>
    <t xml:space="preserve">Dofinansowanie kosztów działania zakładów aktywności zawodowej powstałych w roku sprawozdawczym art.35 ust.1 pkt 6 </t>
  </si>
  <si>
    <t xml:space="preserve">Dofinansowanie kosztów działania zakładów aktywności zawodowej powstałych w latach poprzednich art.35 ust.1 pkt 6 </t>
  </si>
  <si>
    <t>Tabela 4. Zestawienie kwot wydatkowanych na budowę, rozbudowę oraz liczby przeprowadzonych inwestycji - ogółem.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</si>
</sst>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</numFmts>
  <fonts count="23">
    <font>
      <sz val="10"/>
      <name val="Arial CE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8"/>
      <name val="Arial CE"/>
      <family val="0"/>
    </font>
    <font>
      <sz val="7"/>
      <color indexed="8"/>
      <name val="Arial"/>
      <family val="0"/>
    </font>
    <font>
      <sz val="7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8"/>
      <color indexed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 CE"/>
      <family val="2"/>
    </font>
    <font>
      <sz val="7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" xfId="19" applyFont="1" applyFill="1" applyBorder="1" applyAlignment="1">
      <alignment horizontal="left" vertical="center" wrapText="1"/>
      <protection/>
    </xf>
    <xf numFmtId="3" fontId="2" fillId="0" borderId="1" xfId="19" applyNumberFormat="1" applyFont="1" applyFill="1" applyBorder="1" applyAlignment="1">
      <alignment horizontal="right" vertical="center" wrapText="1"/>
      <protection/>
    </xf>
    <xf numFmtId="0" fontId="2" fillId="0" borderId="1" xfId="19" applyFont="1" applyFill="1" applyBorder="1" applyAlignment="1">
      <alignment horizontal="right" vertical="center" wrapText="1"/>
      <protection/>
    </xf>
    <xf numFmtId="0" fontId="2" fillId="0" borderId="2" xfId="18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2" borderId="1" xfId="19" applyFont="1" applyFill="1" applyBorder="1" applyAlignment="1">
      <alignment horizontal="center" vertical="center" wrapText="1"/>
      <protection/>
    </xf>
    <xf numFmtId="3" fontId="7" fillId="2" borderId="3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175" fontId="11" fillId="0" borderId="1" xfId="18" applyNumberFormat="1" applyFont="1" applyFill="1" applyBorder="1" applyAlignment="1">
      <alignment horizontal="right" vertical="center" wrapText="1"/>
      <protection/>
    </xf>
    <xf numFmtId="0" fontId="7" fillId="2" borderId="3" xfId="0" applyFont="1" applyFill="1" applyBorder="1" applyAlignment="1">
      <alignment vertical="center" wrapText="1"/>
    </xf>
    <xf numFmtId="0" fontId="4" fillId="2" borderId="4" xfId="18" applyFont="1" applyFill="1" applyBorder="1" applyAlignment="1">
      <alignment horizontal="center" vertical="center" wrapText="1"/>
      <protection/>
    </xf>
    <xf numFmtId="0" fontId="4" fillId="2" borderId="5" xfId="18" applyFont="1" applyFill="1" applyBorder="1" applyAlignment="1">
      <alignment horizontal="center" vertical="center" wrapText="1"/>
      <protection/>
    </xf>
    <xf numFmtId="3" fontId="4" fillId="2" borderId="5" xfId="18" applyNumberFormat="1" applyFont="1" applyFill="1" applyBorder="1" applyAlignment="1">
      <alignment horizontal="center" vertical="center" wrapText="1"/>
      <protection/>
    </xf>
    <xf numFmtId="168" fontId="4" fillId="2" borderId="5" xfId="21" applyNumberFormat="1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left" vertical="center" wrapText="1"/>
      <protection/>
    </xf>
    <xf numFmtId="0" fontId="12" fillId="0" borderId="2" xfId="0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vertical="center"/>
    </xf>
    <xf numFmtId="3" fontId="16" fillId="2" borderId="3" xfId="0" applyNumberFormat="1" applyFont="1" applyFill="1" applyBorder="1" applyAlignment="1">
      <alignment vertical="center"/>
    </xf>
    <xf numFmtId="3" fontId="16" fillId="2" borderId="3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4" fillId="2" borderId="6" xfId="19" applyNumberFormat="1" applyFont="1" applyFill="1" applyBorder="1" applyAlignment="1">
      <alignment horizontal="center" vertical="center" wrapText="1"/>
      <protection/>
    </xf>
    <xf numFmtId="3" fontId="8" fillId="0" borderId="6" xfId="19" applyNumberFormat="1" applyFont="1" applyFill="1" applyBorder="1" applyAlignment="1">
      <alignment horizontal="right" vertical="center" wrapText="1"/>
      <protection/>
    </xf>
    <xf numFmtId="3" fontId="15" fillId="0" borderId="1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9" fillId="0" borderId="1" xfId="18" applyNumberFormat="1" applyFont="1" applyFill="1" applyBorder="1" applyAlignment="1">
      <alignment horizontal="right" vertical="center" wrapText="1"/>
      <protection/>
    </xf>
    <xf numFmtId="168" fontId="20" fillId="0" borderId="1" xfId="21" applyNumberFormat="1" applyFont="1" applyFill="1" applyBorder="1" applyAlignment="1">
      <alignment horizontal="right" vertical="center" wrapText="1"/>
    </xf>
    <xf numFmtId="3" fontId="19" fillId="0" borderId="6" xfId="18" applyNumberFormat="1" applyFont="1" applyFill="1" applyBorder="1" applyAlignment="1">
      <alignment horizontal="right" vertical="center" wrapText="1"/>
      <protection/>
    </xf>
    <xf numFmtId="3" fontId="21" fillId="2" borderId="3" xfId="0" applyNumberFormat="1" applyFont="1" applyFill="1" applyBorder="1" applyAlignment="1">
      <alignment vertical="center"/>
    </xf>
    <xf numFmtId="168" fontId="20" fillId="3" borderId="3" xfId="21" applyNumberFormat="1" applyFont="1" applyFill="1" applyBorder="1" applyAlignment="1">
      <alignment horizontal="right" vertical="center" wrapText="1"/>
    </xf>
    <xf numFmtId="3" fontId="21" fillId="2" borderId="8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3" fontId="2" fillId="0" borderId="6" xfId="19" applyNumberFormat="1" applyFont="1" applyFill="1" applyBorder="1" applyAlignment="1">
      <alignment horizontal="right" vertical="center" wrapText="1"/>
      <protection/>
    </xf>
    <xf numFmtId="0" fontId="2" fillId="0" borderId="2" xfId="19" applyFont="1" applyFill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0" fontId="12" fillId="2" borderId="7" xfId="0" applyFont="1" applyFill="1" applyBorder="1" applyAlignment="1">
      <alignment vertical="center"/>
    </xf>
    <xf numFmtId="3" fontId="4" fillId="2" borderId="1" xfId="19" applyNumberFormat="1" applyFont="1" applyFill="1" applyBorder="1" applyAlignment="1">
      <alignment horizontal="center" vertical="center" wrapText="1"/>
      <protection/>
    </xf>
    <xf numFmtId="3" fontId="3" fillId="0" borderId="1" xfId="0" applyNumberFormat="1" applyFont="1" applyFill="1" applyBorder="1" applyAlignment="1">
      <alignment vertical="center"/>
    </xf>
    <xf numFmtId="3" fontId="2" fillId="0" borderId="1" xfId="19" applyNumberFormat="1" applyFont="1" applyFill="1" applyBorder="1" applyAlignment="1">
      <alignment horizontal="right" vertical="center" wrapText="1"/>
      <protection/>
    </xf>
    <xf numFmtId="3" fontId="4" fillId="2" borderId="1" xfId="19" applyNumberFormat="1" applyFont="1" applyFill="1" applyBorder="1" applyAlignment="1">
      <alignment horizontal="center" vertical="center" textRotation="90" wrapText="1"/>
      <protection/>
    </xf>
    <xf numFmtId="0" fontId="4" fillId="2" borderId="6" xfId="19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3" fontId="11" fillId="0" borderId="1" xfId="18" applyNumberFormat="1" applyFont="1" applyFill="1" applyBorder="1" applyAlignment="1">
      <alignment horizontal="right" vertical="center" wrapText="1"/>
      <protection/>
    </xf>
    <xf numFmtId="3" fontId="2" fillId="0" borderId="2" xfId="19" applyNumberFormat="1" applyFont="1" applyFill="1" applyBorder="1" applyAlignment="1">
      <alignment horizontal="right" vertical="center" wrapText="1"/>
      <protection/>
    </xf>
    <xf numFmtId="3" fontId="4" fillId="0" borderId="1" xfId="19" applyNumberFormat="1" applyFont="1" applyFill="1" applyBorder="1" applyAlignment="1">
      <alignment horizontal="left" vertical="center" wrapText="1"/>
      <protection/>
    </xf>
    <xf numFmtId="3" fontId="7" fillId="2" borderId="7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 wrapText="1"/>
    </xf>
    <xf numFmtId="3" fontId="7" fillId="2" borderId="3" xfId="0" applyNumberFormat="1" applyFont="1" applyFill="1" applyBorder="1" applyAlignment="1">
      <alignment vertical="center" wrapText="1"/>
    </xf>
    <xf numFmtId="3" fontId="2" fillId="0" borderId="6" xfId="19" applyNumberFormat="1" applyFont="1" applyFill="1" applyBorder="1" applyAlignment="1">
      <alignment horizontal="right" vertical="center" wrapText="1"/>
      <protection/>
    </xf>
    <xf numFmtId="0" fontId="22" fillId="0" borderId="2" xfId="18" applyFont="1" applyFill="1" applyBorder="1" applyAlignment="1">
      <alignment horizontal="right" wrapText="1"/>
      <protection/>
    </xf>
    <xf numFmtId="0" fontId="22" fillId="0" borderId="1" xfId="18" applyFont="1" applyFill="1" applyBorder="1" applyAlignment="1">
      <alignment horizontal="left" wrapText="1"/>
      <protection/>
    </xf>
    <xf numFmtId="3" fontId="11" fillId="0" borderId="1" xfId="18" applyNumberFormat="1" applyFont="1" applyFill="1" applyBorder="1" applyAlignment="1">
      <alignment horizontal="right" wrapText="1"/>
      <protection/>
    </xf>
    <xf numFmtId="3" fontId="11" fillId="0" borderId="6" xfId="18" applyNumberFormat="1" applyFont="1" applyFill="1" applyBorder="1" applyAlignment="1">
      <alignment horizontal="right" wrapText="1"/>
      <protection/>
    </xf>
    <xf numFmtId="0" fontId="12" fillId="2" borderId="2" xfId="0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/>
    </xf>
    <xf numFmtId="3" fontId="4" fillId="2" borderId="9" xfId="18" applyNumberFormat="1" applyFont="1" applyFill="1" applyBorder="1" applyAlignment="1">
      <alignment horizontal="center" vertical="center" textRotation="90" wrapText="1"/>
      <protection/>
    </xf>
    <xf numFmtId="10" fontId="14" fillId="0" borderId="6" xfId="0" applyNumberFormat="1" applyFont="1" applyBorder="1" applyAlignment="1">
      <alignment vertical="center"/>
    </xf>
    <xf numFmtId="10" fontId="14" fillId="2" borderId="6" xfId="0" applyNumberFormat="1" applyFont="1" applyFill="1" applyBorder="1" applyAlignment="1">
      <alignment vertical="center"/>
    </xf>
    <xf numFmtId="10" fontId="14" fillId="0" borderId="6" xfId="0" applyNumberFormat="1" applyFont="1" applyBorder="1" applyAlignment="1">
      <alignment horizontal="center" vertical="center"/>
    </xf>
    <xf numFmtId="10" fontId="14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7" fillId="2" borderId="3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2" borderId="4" xfId="19" applyFont="1" applyFill="1" applyBorder="1" applyAlignment="1">
      <alignment horizontal="center" vertical="center" wrapText="1"/>
      <protection/>
    </xf>
    <xf numFmtId="0" fontId="0" fillId="2" borderId="2" xfId="0" applyFill="1" applyBorder="1" applyAlignment="1">
      <alignment vertical="center"/>
    </xf>
    <xf numFmtId="0" fontId="4" fillId="2" borderId="5" xfId="19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vertical="center"/>
    </xf>
    <xf numFmtId="3" fontId="11" fillId="0" borderId="1" xfId="18" applyNumberFormat="1" applyFont="1" applyFill="1" applyBorder="1" applyAlignment="1">
      <alignment horizontal="right" wrapText="1"/>
      <protection/>
    </xf>
    <xf numFmtId="3" fontId="3" fillId="0" borderId="1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2" xfId="19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110" zoomScaleNormal="110" workbookViewId="0" topLeftCell="A1">
      <selection activeCell="A1" sqref="A1:G1"/>
    </sheetView>
  </sheetViews>
  <sheetFormatPr defaultColWidth="9.00390625" defaultRowHeight="12.75"/>
  <cols>
    <col min="1" max="1" width="2.75390625" style="0" customWidth="1"/>
    <col min="2" max="2" width="35.00390625" style="0" customWidth="1"/>
    <col min="3" max="3" width="10.25390625" style="0" customWidth="1"/>
    <col min="4" max="4" width="12.375" style="0" customWidth="1"/>
    <col min="5" max="5" width="10.75390625" style="0" customWidth="1"/>
    <col min="6" max="6" width="8.75390625" style="0" customWidth="1"/>
    <col min="7" max="7" width="8.25390625" style="0" customWidth="1"/>
  </cols>
  <sheetData>
    <row r="1" spans="1:7" ht="12.75">
      <c r="A1" s="78" t="s">
        <v>63</v>
      </c>
      <c r="B1" s="78"/>
      <c r="C1" s="78"/>
      <c r="D1" s="78"/>
      <c r="E1" s="78"/>
      <c r="F1" s="78"/>
      <c r="G1" s="78"/>
    </row>
    <row r="2" spans="1:7" ht="9" customHeight="1">
      <c r="A2" s="27"/>
      <c r="B2" s="27"/>
      <c r="C2" s="27"/>
      <c r="D2" s="27"/>
      <c r="E2" s="27"/>
      <c r="F2" s="27"/>
      <c r="G2" s="27"/>
    </row>
    <row r="3" spans="1:7" s="43" customFormat="1" ht="15" customHeight="1">
      <c r="A3" s="40" t="s">
        <v>0</v>
      </c>
      <c r="B3" s="82" t="s">
        <v>9</v>
      </c>
      <c r="C3" s="82"/>
      <c r="D3" s="41" t="s">
        <v>12</v>
      </c>
      <c r="E3" s="41" t="s">
        <v>13</v>
      </c>
      <c r="F3" s="41" t="s">
        <v>11</v>
      </c>
      <c r="G3" s="42" t="s">
        <v>71</v>
      </c>
    </row>
    <row r="4" spans="1:7" ht="18" customHeight="1">
      <c r="A4" s="19">
        <v>1</v>
      </c>
      <c r="B4" s="79" t="s">
        <v>72</v>
      </c>
      <c r="C4" s="79"/>
      <c r="D4" s="20">
        <v>0</v>
      </c>
      <c r="E4" s="20">
        <v>0</v>
      </c>
      <c r="F4" s="25" t="s">
        <v>60</v>
      </c>
      <c r="G4" s="74">
        <f>D4/$D$23</f>
        <v>0</v>
      </c>
    </row>
    <row r="5" spans="1:7" ht="15" customHeight="1">
      <c r="A5" s="19">
        <f>A4+1</f>
        <v>2</v>
      </c>
      <c r="B5" s="80" t="s">
        <v>14</v>
      </c>
      <c r="C5" s="80"/>
      <c r="D5" s="20">
        <v>0</v>
      </c>
      <c r="E5" s="20">
        <v>0</v>
      </c>
      <c r="F5" s="25" t="s">
        <v>60</v>
      </c>
      <c r="G5" s="74">
        <f aca="true" t="shared" si="0" ref="G5:G23">D5/$D$23</f>
        <v>0</v>
      </c>
    </row>
    <row r="6" spans="1:7" ht="15" customHeight="1">
      <c r="A6" s="19">
        <f aca="true" t="shared" si="1" ref="A6:A22">A5+1</f>
        <v>3</v>
      </c>
      <c r="B6" s="80" t="s">
        <v>15</v>
      </c>
      <c r="C6" s="81"/>
      <c r="D6" s="20">
        <v>0</v>
      </c>
      <c r="E6" s="20">
        <v>0</v>
      </c>
      <c r="F6" s="25" t="s">
        <v>60</v>
      </c>
      <c r="G6" s="74">
        <f t="shared" si="0"/>
        <v>0</v>
      </c>
    </row>
    <row r="7" spans="1:7" ht="18" customHeight="1">
      <c r="A7" s="19">
        <f t="shared" si="1"/>
        <v>4</v>
      </c>
      <c r="B7" s="79" t="s">
        <v>18</v>
      </c>
      <c r="C7" s="79"/>
      <c r="D7" s="20">
        <v>10886657</v>
      </c>
      <c r="E7" s="20">
        <v>27</v>
      </c>
      <c r="F7" s="20">
        <f>D7/E7</f>
        <v>403209.51851851854</v>
      </c>
      <c r="G7" s="74">
        <f t="shared" si="0"/>
        <v>0.11827989302867072</v>
      </c>
    </row>
    <row r="8" spans="1:7" s="26" customFormat="1" ht="18" customHeight="1">
      <c r="A8" s="19">
        <f t="shared" si="1"/>
        <v>5</v>
      </c>
      <c r="B8" s="79" t="s">
        <v>73</v>
      </c>
      <c r="C8" s="79"/>
      <c r="D8" s="25">
        <v>51156655</v>
      </c>
      <c r="E8" s="20">
        <v>206</v>
      </c>
      <c r="F8" s="20">
        <f aca="true" t="shared" si="2" ref="F8:F14">D8/E8</f>
        <v>248333.2766990291</v>
      </c>
      <c r="G8" s="74">
        <f t="shared" si="0"/>
        <v>0.5557999743267941</v>
      </c>
    </row>
    <row r="9" spans="1:7" ht="15" customHeight="1">
      <c r="A9" s="19">
        <f t="shared" si="1"/>
        <v>6</v>
      </c>
      <c r="B9" s="80" t="s">
        <v>16</v>
      </c>
      <c r="C9" s="80"/>
      <c r="D9" s="21">
        <v>15899762</v>
      </c>
      <c r="E9" s="22">
        <v>40</v>
      </c>
      <c r="F9" s="20">
        <f t="shared" si="2"/>
        <v>397494.05</v>
      </c>
      <c r="G9" s="74">
        <f t="shared" si="0"/>
        <v>0.1727456048758883</v>
      </c>
    </row>
    <row r="10" spans="1:7" ht="15" customHeight="1">
      <c r="A10" s="19">
        <f t="shared" si="1"/>
        <v>7</v>
      </c>
      <c r="B10" s="80" t="s">
        <v>17</v>
      </c>
      <c r="C10" s="80"/>
      <c r="D10" s="20">
        <v>14002579</v>
      </c>
      <c r="E10" s="20">
        <v>61</v>
      </c>
      <c r="F10" s="20">
        <f t="shared" si="2"/>
        <v>229550.47540983607</v>
      </c>
      <c r="G10" s="74">
        <f t="shared" si="0"/>
        <v>0.15213334508890203</v>
      </c>
    </row>
    <row r="11" spans="1:7" ht="18" customHeight="1">
      <c r="A11" s="19">
        <f t="shared" si="1"/>
        <v>8</v>
      </c>
      <c r="B11" s="79" t="s">
        <v>19</v>
      </c>
      <c r="C11" s="79"/>
      <c r="D11" s="22">
        <v>12635559</v>
      </c>
      <c r="E11" s="22">
        <v>7</v>
      </c>
      <c r="F11" s="20">
        <f t="shared" si="2"/>
        <v>1805079.857142857</v>
      </c>
      <c r="G11" s="74">
        <f t="shared" si="0"/>
        <v>0.1372811292647006</v>
      </c>
    </row>
    <row r="12" spans="1:7" ht="15" customHeight="1">
      <c r="A12" s="19">
        <f t="shared" si="1"/>
        <v>9</v>
      </c>
      <c r="B12" s="80" t="s">
        <v>35</v>
      </c>
      <c r="C12" s="80"/>
      <c r="D12" s="22">
        <v>0</v>
      </c>
      <c r="E12" s="22">
        <v>0</v>
      </c>
      <c r="F12" s="25" t="s">
        <v>60</v>
      </c>
      <c r="G12" s="74">
        <f t="shared" si="0"/>
        <v>0</v>
      </c>
    </row>
    <row r="13" spans="1:7" ht="15" customHeight="1">
      <c r="A13" s="19">
        <f t="shared" si="1"/>
        <v>10</v>
      </c>
      <c r="B13" s="80" t="s">
        <v>38</v>
      </c>
      <c r="C13" s="80"/>
      <c r="D13" s="22">
        <v>388000</v>
      </c>
      <c r="E13" s="22">
        <v>1</v>
      </c>
      <c r="F13" s="20">
        <f t="shared" si="2"/>
        <v>388000</v>
      </c>
      <c r="G13" s="74">
        <f t="shared" si="0"/>
        <v>0.004215490438903719</v>
      </c>
    </row>
    <row r="14" spans="1:7" ht="15" customHeight="1">
      <c r="A14" s="19">
        <f t="shared" si="1"/>
        <v>11</v>
      </c>
      <c r="B14" s="80" t="s">
        <v>39</v>
      </c>
      <c r="C14" s="80"/>
      <c r="D14" s="22">
        <v>12247559</v>
      </c>
      <c r="E14" s="22">
        <v>6</v>
      </c>
      <c r="F14" s="20">
        <f t="shared" si="2"/>
        <v>2041259.8333333333</v>
      </c>
      <c r="G14" s="74">
        <f t="shared" si="0"/>
        <v>0.13306563882579686</v>
      </c>
    </row>
    <row r="15" spans="1:7" ht="18" customHeight="1">
      <c r="A15" s="19">
        <f t="shared" si="1"/>
        <v>12</v>
      </c>
      <c r="B15" s="79" t="s">
        <v>74</v>
      </c>
      <c r="C15" s="79"/>
      <c r="D15" s="20">
        <v>812765</v>
      </c>
      <c r="E15" s="20">
        <v>5</v>
      </c>
      <c r="F15" s="70" t="s">
        <v>7</v>
      </c>
      <c r="G15" s="74">
        <f t="shared" si="0"/>
        <v>0.008830420326225724</v>
      </c>
    </row>
    <row r="16" spans="1:7" ht="15" customHeight="1">
      <c r="A16" s="19">
        <f t="shared" si="1"/>
        <v>13</v>
      </c>
      <c r="B16" s="80" t="s">
        <v>35</v>
      </c>
      <c r="C16" s="80"/>
      <c r="D16" s="20">
        <v>0</v>
      </c>
      <c r="E16" s="22">
        <v>0</v>
      </c>
      <c r="F16" s="70" t="s">
        <v>7</v>
      </c>
      <c r="G16" s="74">
        <f t="shared" si="0"/>
        <v>0</v>
      </c>
    </row>
    <row r="17" spans="1:7" ht="15" customHeight="1">
      <c r="A17" s="19">
        <f t="shared" si="1"/>
        <v>14</v>
      </c>
      <c r="B17" s="80" t="s">
        <v>37</v>
      </c>
      <c r="C17" s="80"/>
      <c r="D17" s="22">
        <v>0</v>
      </c>
      <c r="E17" s="22">
        <v>0</v>
      </c>
      <c r="F17" s="70" t="s">
        <v>7</v>
      </c>
      <c r="G17" s="74">
        <f t="shared" si="0"/>
        <v>0</v>
      </c>
    </row>
    <row r="18" spans="1:7" ht="15" customHeight="1">
      <c r="A18" s="19">
        <f t="shared" si="1"/>
        <v>15</v>
      </c>
      <c r="B18" s="80" t="s">
        <v>36</v>
      </c>
      <c r="C18" s="80"/>
      <c r="D18" s="22">
        <v>812765</v>
      </c>
      <c r="E18" s="22">
        <v>5</v>
      </c>
      <c r="F18" s="70" t="s">
        <v>7</v>
      </c>
      <c r="G18" s="74">
        <f t="shared" si="0"/>
        <v>0.008830420326225724</v>
      </c>
    </row>
    <row r="19" spans="1:7" ht="18" customHeight="1">
      <c r="A19" s="19">
        <f t="shared" si="1"/>
        <v>16</v>
      </c>
      <c r="B19" s="79" t="s">
        <v>75</v>
      </c>
      <c r="C19" s="79"/>
      <c r="D19" s="20">
        <v>16549849</v>
      </c>
      <c r="E19" s="20">
        <v>27</v>
      </c>
      <c r="F19" s="70" t="s">
        <v>7</v>
      </c>
      <c r="G19" s="74">
        <f t="shared" si="0"/>
        <v>0.17980858305360892</v>
      </c>
    </row>
    <row r="20" spans="1:7" ht="15" customHeight="1">
      <c r="A20" s="19">
        <f t="shared" si="1"/>
        <v>17</v>
      </c>
      <c r="B20" s="80" t="s">
        <v>35</v>
      </c>
      <c r="C20" s="80"/>
      <c r="D20" s="20">
        <v>2637508</v>
      </c>
      <c r="E20" s="22">
        <v>4</v>
      </c>
      <c r="F20" s="70" t="s">
        <v>7</v>
      </c>
      <c r="G20" s="74">
        <f t="shared" si="0"/>
        <v>0.02865564370240224</v>
      </c>
    </row>
    <row r="21" spans="1:7" ht="15" customHeight="1">
      <c r="A21" s="19">
        <f t="shared" si="1"/>
        <v>18</v>
      </c>
      <c r="B21" s="80" t="s">
        <v>37</v>
      </c>
      <c r="C21" s="80"/>
      <c r="D21" s="22">
        <v>2020988</v>
      </c>
      <c r="E21" s="22">
        <v>4</v>
      </c>
      <c r="F21" s="70" t="s">
        <v>7</v>
      </c>
      <c r="G21" s="74">
        <f t="shared" si="0"/>
        <v>0.021957359770977184</v>
      </c>
    </row>
    <row r="22" spans="1:7" ht="15" customHeight="1">
      <c r="A22" s="19">
        <f t="shared" si="1"/>
        <v>19</v>
      </c>
      <c r="B22" s="80" t="s">
        <v>36</v>
      </c>
      <c r="C22" s="80"/>
      <c r="D22" s="22">
        <v>11891353</v>
      </c>
      <c r="E22" s="22">
        <v>19</v>
      </c>
      <c r="F22" s="70" t="s">
        <v>7</v>
      </c>
      <c r="G22" s="74">
        <f t="shared" si="0"/>
        <v>0.1291955795802295</v>
      </c>
    </row>
    <row r="23" spans="1:7" ht="15" customHeight="1">
      <c r="A23" s="67">
        <f>A22+1</f>
        <v>20</v>
      </c>
      <c r="B23" s="85" t="s">
        <v>20</v>
      </c>
      <c r="C23" s="85"/>
      <c r="D23" s="68">
        <f>D4+D7+D8+D11+D15+D19</f>
        <v>92041485</v>
      </c>
      <c r="E23" s="69" t="s">
        <v>7</v>
      </c>
      <c r="F23" s="71" t="s">
        <v>7</v>
      </c>
      <c r="G23" s="75">
        <f t="shared" si="0"/>
        <v>1</v>
      </c>
    </row>
    <row r="24" spans="1:7" ht="15" customHeight="1">
      <c r="A24" s="19">
        <v>21</v>
      </c>
      <c r="B24" s="79" t="s">
        <v>10</v>
      </c>
      <c r="C24" s="79"/>
      <c r="D24" s="22">
        <v>2263587</v>
      </c>
      <c r="E24" s="30" t="s">
        <v>7</v>
      </c>
      <c r="F24" s="70" t="s">
        <v>7</v>
      </c>
      <c r="G24" s="76" t="s">
        <v>7</v>
      </c>
    </row>
    <row r="25" spans="1:7" ht="15" customHeight="1">
      <c r="A25" s="47">
        <v>22</v>
      </c>
      <c r="B25" s="84" t="s">
        <v>66</v>
      </c>
      <c r="C25" s="84"/>
      <c r="D25" s="23">
        <f>D23+D24</f>
        <v>94305072</v>
      </c>
      <c r="E25" s="24" t="s">
        <v>7</v>
      </c>
      <c r="F25" s="72" t="s">
        <v>7</v>
      </c>
      <c r="G25" s="77" t="s">
        <v>7</v>
      </c>
    </row>
    <row r="26" spans="4:5" ht="10.5" customHeight="1" hidden="1">
      <c r="D26" t="s">
        <v>33</v>
      </c>
      <c r="E26" s="46">
        <f>D4+D7+D11+D15</f>
        <v>24334981</v>
      </c>
    </row>
    <row r="27" spans="4:5" ht="10.5" customHeight="1" hidden="1">
      <c r="D27" t="s">
        <v>34</v>
      </c>
      <c r="E27" s="46">
        <f>D8</f>
        <v>51156655</v>
      </c>
    </row>
    <row r="28" ht="21" customHeight="1"/>
    <row r="29" spans="1:7" s="33" customFormat="1" ht="12.75">
      <c r="A29" s="83" t="s">
        <v>21</v>
      </c>
      <c r="B29" s="83"/>
      <c r="C29" s="83"/>
      <c r="D29" s="83"/>
      <c r="E29" s="83"/>
      <c r="F29" s="83"/>
      <c r="G29" s="83"/>
    </row>
    <row r="30" spans="1:7" ht="8.25" customHeight="1">
      <c r="A30" s="32"/>
      <c r="B30" s="32"/>
      <c r="C30" s="32"/>
      <c r="D30" s="32"/>
      <c r="E30" s="32"/>
      <c r="F30" s="32"/>
      <c r="G30" s="32"/>
    </row>
    <row r="31" spans="1:7" ht="78" customHeight="1">
      <c r="A31" s="14" t="s">
        <v>0</v>
      </c>
      <c r="B31" s="15" t="s">
        <v>23</v>
      </c>
      <c r="C31" s="16" t="s">
        <v>1</v>
      </c>
      <c r="D31" s="16" t="s">
        <v>3</v>
      </c>
      <c r="E31" s="16" t="s">
        <v>2</v>
      </c>
      <c r="F31" s="17" t="s">
        <v>4</v>
      </c>
      <c r="G31" s="73" t="s">
        <v>8</v>
      </c>
    </row>
    <row r="32" spans="1:7" ht="15.75" customHeight="1">
      <c r="A32" s="4">
        <v>1</v>
      </c>
      <c r="B32" s="18" t="s">
        <v>44</v>
      </c>
      <c r="C32" s="34">
        <v>10091557</v>
      </c>
      <c r="D32" s="34">
        <v>10091557</v>
      </c>
      <c r="E32" s="34">
        <v>10055652</v>
      </c>
      <c r="F32" s="35">
        <f>E32/C32</f>
        <v>0.9964420752912558</v>
      </c>
      <c r="G32" s="36">
        <v>251391</v>
      </c>
    </row>
    <row r="33" spans="1:7" ht="15.75" customHeight="1">
      <c r="A33" s="4">
        <v>2</v>
      </c>
      <c r="B33" s="18" t="s">
        <v>45</v>
      </c>
      <c r="C33" s="34">
        <v>5940611</v>
      </c>
      <c r="D33" s="34">
        <v>5546243</v>
      </c>
      <c r="E33" s="34">
        <v>5300527</v>
      </c>
      <c r="F33" s="35">
        <f aca="true" t="shared" si="3" ref="F33:F47">E33/C33</f>
        <v>0.8922528339256686</v>
      </c>
      <c r="G33" s="36">
        <v>132514</v>
      </c>
    </row>
    <row r="34" spans="1:7" ht="15.75" customHeight="1">
      <c r="A34" s="4">
        <v>3</v>
      </c>
      <c r="B34" s="18" t="s">
        <v>46</v>
      </c>
      <c r="C34" s="34">
        <v>5470975</v>
      </c>
      <c r="D34" s="34">
        <v>4307407</v>
      </c>
      <c r="E34" s="34">
        <v>4289269</v>
      </c>
      <c r="F34" s="35">
        <f t="shared" si="3"/>
        <v>0.7840044964562989</v>
      </c>
      <c r="G34" s="36">
        <v>107232</v>
      </c>
    </row>
    <row r="35" spans="1:7" ht="15.75" customHeight="1">
      <c r="A35" s="4">
        <v>4</v>
      </c>
      <c r="B35" s="18" t="s">
        <v>47</v>
      </c>
      <c r="C35" s="34">
        <v>3016377</v>
      </c>
      <c r="D35" s="34">
        <v>3016377</v>
      </c>
      <c r="E35" s="34">
        <v>3016376</v>
      </c>
      <c r="F35" s="35">
        <f t="shared" si="3"/>
        <v>0.9999996684764537</v>
      </c>
      <c r="G35" s="36">
        <v>75408</v>
      </c>
    </row>
    <row r="36" spans="1:7" ht="15.75" customHeight="1">
      <c r="A36" s="4">
        <v>5</v>
      </c>
      <c r="B36" s="18" t="s">
        <v>48</v>
      </c>
      <c r="C36" s="34">
        <v>7478003</v>
      </c>
      <c r="D36" s="34">
        <v>6382600</v>
      </c>
      <c r="E36" s="34">
        <v>6159303</v>
      </c>
      <c r="F36" s="35">
        <f t="shared" si="3"/>
        <v>0.8236561285145245</v>
      </c>
      <c r="G36" s="36">
        <v>124559</v>
      </c>
    </row>
    <row r="37" spans="1:7" ht="15.75" customHeight="1">
      <c r="A37" s="4">
        <v>6</v>
      </c>
      <c r="B37" s="18" t="s">
        <v>49</v>
      </c>
      <c r="C37" s="34">
        <v>10349667</v>
      </c>
      <c r="D37" s="34">
        <v>10349667</v>
      </c>
      <c r="E37" s="34">
        <v>9233374</v>
      </c>
      <c r="F37" s="35">
        <f t="shared" si="3"/>
        <v>0.8921421336551215</v>
      </c>
      <c r="G37" s="36">
        <v>230837</v>
      </c>
    </row>
    <row r="38" spans="1:7" ht="15.75" customHeight="1">
      <c r="A38" s="4">
        <v>7</v>
      </c>
      <c r="B38" s="18" t="s">
        <v>50</v>
      </c>
      <c r="C38" s="34">
        <v>8704252</v>
      </c>
      <c r="D38" s="34">
        <v>8704252</v>
      </c>
      <c r="E38" s="34">
        <v>8137238</v>
      </c>
      <c r="F38" s="35">
        <f t="shared" si="3"/>
        <v>0.934857814318795</v>
      </c>
      <c r="G38" s="36">
        <v>203431</v>
      </c>
    </row>
    <row r="39" spans="1:7" ht="15.75" customHeight="1">
      <c r="A39" s="4">
        <v>8</v>
      </c>
      <c r="B39" s="18" t="s">
        <v>51</v>
      </c>
      <c r="C39" s="34">
        <v>2345970</v>
      </c>
      <c r="D39" s="34">
        <v>2345970</v>
      </c>
      <c r="E39" s="34">
        <v>2345970</v>
      </c>
      <c r="F39" s="35">
        <f t="shared" si="3"/>
        <v>1</v>
      </c>
      <c r="G39" s="36">
        <v>58648</v>
      </c>
    </row>
    <row r="40" spans="1:7" ht="15.75" customHeight="1">
      <c r="A40" s="4">
        <v>9</v>
      </c>
      <c r="B40" s="18" t="s">
        <v>52</v>
      </c>
      <c r="C40" s="34">
        <v>5411453</v>
      </c>
      <c r="D40" s="34">
        <v>3963865</v>
      </c>
      <c r="E40" s="34">
        <v>3769864</v>
      </c>
      <c r="F40" s="35">
        <f t="shared" si="3"/>
        <v>0.696645429610125</v>
      </c>
      <c r="G40" s="36">
        <v>94247</v>
      </c>
    </row>
    <row r="41" spans="1:7" ht="15.75" customHeight="1">
      <c r="A41" s="4">
        <v>10</v>
      </c>
      <c r="B41" s="18" t="s">
        <v>53</v>
      </c>
      <c r="C41" s="34">
        <v>2484594</v>
      </c>
      <c r="D41" s="34">
        <v>2484594</v>
      </c>
      <c r="E41" s="34">
        <v>2484594</v>
      </c>
      <c r="F41" s="35">
        <f t="shared" si="3"/>
        <v>1</v>
      </c>
      <c r="G41" s="36">
        <v>62114</v>
      </c>
    </row>
    <row r="42" spans="1:7" ht="15.75" customHeight="1">
      <c r="A42" s="4">
        <v>11</v>
      </c>
      <c r="B42" s="18" t="s">
        <v>54</v>
      </c>
      <c r="C42" s="34">
        <v>5552101</v>
      </c>
      <c r="D42" s="34">
        <v>5552101</v>
      </c>
      <c r="E42" s="34">
        <v>5487101</v>
      </c>
      <c r="F42" s="35">
        <f t="shared" si="3"/>
        <v>0.9882927201792618</v>
      </c>
      <c r="G42" s="36">
        <v>137177</v>
      </c>
    </row>
    <row r="43" spans="1:7" ht="15.75" customHeight="1">
      <c r="A43" s="4">
        <v>12</v>
      </c>
      <c r="B43" s="18" t="s">
        <v>55</v>
      </c>
      <c r="C43" s="34">
        <v>12140654</v>
      </c>
      <c r="D43" s="34">
        <v>12140654</v>
      </c>
      <c r="E43" s="34">
        <v>12140653</v>
      </c>
      <c r="F43" s="35">
        <f t="shared" si="3"/>
        <v>0.9999999176321144</v>
      </c>
      <c r="G43" s="36">
        <v>303516</v>
      </c>
    </row>
    <row r="44" spans="1:7" ht="15.75" customHeight="1">
      <c r="A44" s="4">
        <v>13</v>
      </c>
      <c r="B44" s="18" t="s">
        <v>56</v>
      </c>
      <c r="C44" s="34">
        <v>3554495</v>
      </c>
      <c r="D44" s="34">
        <v>3554224</v>
      </c>
      <c r="E44" s="34">
        <v>3554123</v>
      </c>
      <c r="F44" s="35">
        <f t="shared" si="3"/>
        <v>0.9998953437830128</v>
      </c>
      <c r="G44" s="36">
        <v>80827</v>
      </c>
    </row>
    <row r="45" spans="1:7" ht="15.75" customHeight="1">
      <c r="A45" s="4">
        <v>14</v>
      </c>
      <c r="B45" s="18" t="s">
        <v>57</v>
      </c>
      <c r="C45" s="34">
        <v>5082784</v>
      </c>
      <c r="D45" s="34">
        <v>4653371</v>
      </c>
      <c r="E45" s="34">
        <v>4653371</v>
      </c>
      <c r="F45" s="35">
        <f t="shared" si="3"/>
        <v>0.9155161816831091</v>
      </c>
      <c r="G45" s="36">
        <v>116334</v>
      </c>
    </row>
    <row r="46" spans="1:7" ht="15.75" customHeight="1">
      <c r="A46" s="4">
        <v>15</v>
      </c>
      <c r="B46" s="18" t="s">
        <v>58</v>
      </c>
      <c r="C46" s="34">
        <v>10158529</v>
      </c>
      <c r="D46" s="34">
        <v>10158529</v>
      </c>
      <c r="E46" s="34">
        <v>8086405</v>
      </c>
      <c r="F46" s="35">
        <f t="shared" si="3"/>
        <v>0.7960212546521254</v>
      </c>
      <c r="G46" s="36">
        <v>202160</v>
      </c>
    </row>
    <row r="47" spans="1:7" ht="15.75" customHeight="1">
      <c r="A47" s="4">
        <v>16</v>
      </c>
      <c r="B47" s="18" t="s">
        <v>59</v>
      </c>
      <c r="C47" s="34">
        <v>3485978</v>
      </c>
      <c r="D47" s="34">
        <v>3485978</v>
      </c>
      <c r="E47" s="34">
        <v>3327665</v>
      </c>
      <c r="F47" s="35">
        <f t="shared" si="3"/>
        <v>0.954585771912502</v>
      </c>
      <c r="G47" s="36">
        <v>83192</v>
      </c>
    </row>
    <row r="48" spans="1:7" ht="15.75" customHeight="1">
      <c r="A48" s="31" t="s">
        <v>7</v>
      </c>
      <c r="B48" s="13" t="s">
        <v>5</v>
      </c>
      <c r="C48" s="37">
        <f>SUM(C32:C47)</f>
        <v>101268000</v>
      </c>
      <c r="D48" s="37">
        <f>SUM(D32:D47)</f>
        <v>96737389</v>
      </c>
      <c r="E48" s="37">
        <f>SUM(E32:E47)</f>
        <v>92041485</v>
      </c>
      <c r="F48" s="38">
        <f>E48/C48</f>
        <v>0.9088901232373504</v>
      </c>
      <c r="G48" s="39">
        <f>SUM(G32:G47)</f>
        <v>2263587</v>
      </c>
    </row>
    <row r="49" ht="12.75">
      <c r="E49" s="46"/>
    </row>
    <row r="50" ht="12.75">
      <c r="E50" s="46"/>
    </row>
  </sheetData>
  <sheetProtection password="C3E9" sheet="1" objects="1" scenarios="1"/>
  <mergeCells count="25">
    <mergeCell ref="B22:C22"/>
    <mergeCell ref="B23:C23"/>
    <mergeCell ref="B24:C24"/>
    <mergeCell ref="B17:C17"/>
    <mergeCell ref="B18:C18"/>
    <mergeCell ref="B7:C7"/>
    <mergeCell ref="B8:C8"/>
    <mergeCell ref="B9:C9"/>
    <mergeCell ref="B20:C20"/>
    <mergeCell ref="B16:C16"/>
    <mergeCell ref="A29:G29"/>
    <mergeCell ref="B10:C10"/>
    <mergeCell ref="B11:C11"/>
    <mergeCell ref="B12:C12"/>
    <mergeCell ref="B13:C13"/>
    <mergeCell ref="B14:C14"/>
    <mergeCell ref="B15:C15"/>
    <mergeCell ref="B19:C19"/>
    <mergeCell ref="B25:C25"/>
    <mergeCell ref="B21:C21"/>
    <mergeCell ref="A1:G1"/>
    <mergeCell ref="B4:C4"/>
    <mergeCell ref="B5:C5"/>
    <mergeCell ref="B6:C6"/>
    <mergeCell ref="B3:C3"/>
  </mergeCells>
  <printOptions/>
  <pageMargins left="0.5905511811023623" right="0.5905511811023623" top="0.5905511811023623" bottom="0.4724409448818898" header="0.31496062992125984" footer="0.2755905511811024"/>
  <pageSetup firstPageNumber="1" useFirstPageNumber="1" horizontalDpi="1200" verticalDpi="12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workbookViewId="0" topLeftCell="A1">
      <selection activeCell="A1" sqref="A1:G1"/>
    </sheetView>
  </sheetViews>
  <sheetFormatPr defaultColWidth="9.00390625" defaultRowHeight="9.75" customHeight="1"/>
  <cols>
    <col min="1" max="1" width="3.625" style="6" customWidth="1"/>
    <col min="2" max="2" width="17.375" style="5" customWidth="1"/>
    <col min="3" max="3" width="13.875" style="6" customWidth="1"/>
    <col min="4" max="4" width="14.25390625" style="6" customWidth="1"/>
    <col min="5" max="5" width="13.25390625" style="11" customWidth="1"/>
    <col min="6" max="16384" width="9.125" style="6" customWidth="1"/>
  </cols>
  <sheetData>
    <row r="1" spans="1:5" ht="27.75" customHeight="1">
      <c r="A1" s="86" t="s">
        <v>67</v>
      </c>
      <c r="B1" s="86"/>
      <c r="C1" s="86"/>
      <c r="D1" s="86"/>
      <c r="E1" s="86"/>
    </row>
    <row r="3" spans="1:5" ht="18.75" customHeight="1">
      <c r="A3" s="87" t="s">
        <v>0</v>
      </c>
      <c r="B3" s="89" t="s">
        <v>23</v>
      </c>
      <c r="C3" s="91" t="s">
        <v>18</v>
      </c>
      <c r="D3" s="91"/>
      <c r="E3" s="92"/>
    </row>
    <row r="4" spans="1:5" ht="22.5" customHeight="1">
      <c r="A4" s="88"/>
      <c r="B4" s="90"/>
      <c r="C4" s="9" t="s">
        <v>25</v>
      </c>
      <c r="D4" s="9" t="s">
        <v>24</v>
      </c>
      <c r="E4" s="28" t="s">
        <v>26</v>
      </c>
    </row>
    <row r="5" spans="1:5" ht="15.75" customHeight="1">
      <c r="A5" s="45">
        <v>1</v>
      </c>
      <c r="B5" s="1" t="s">
        <v>44</v>
      </c>
      <c r="C5" s="12">
        <v>0</v>
      </c>
      <c r="D5" s="3">
        <v>0</v>
      </c>
      <c r="E5" s="29" t="s">
        <v>60</v>
      </c>
    </row>
    <row r="6" spans="1:5" ht="15.75" customHeight="1">
      <c r="A6" s="45">
        <v>2</v>
      </c>
      <c r="B6" s="1" t="s">
        <v>45</v>
      </c>
      <c r="C6" s="12">
        <v>1961086</v>
      </c>
      <c r="D6" s="3">
        <v>6</v>
      </c>
      <c r="E6" s="29">
        <f>C6/D6</f>
        <v>326847.6666666667</v>
      </c>
    </row>
    <row r="7" spans="1:5" ht="15.75" customHeight="1">
      <c r="A7" s="45">
        <v>3</v>
      </c>
      <c r="B7" s="1" t="s">
        <v>46</v>
      </c>
      <c r="C7" s="12">
        <v>0</v>
      </c>
      <c r="D7" s="3">
        <v>0</v>
      </c>
      <c r="E7" s="29" t="s">
        <v>60</v>
      </c>
    </row>
    <row r="8" spans="1:5" ht="15.75" customHeight="1">
      <c r="A8" s="45">
        <v>4</v>
      </c>
      <c r="B8" s="1" t="s">
        <v>47</v>
      </c>
      <c r="C8" s="12">
        <v>80000</v>
      </c>
      <c r="D8" s="3">
        <v>0</v>
      </c>
      <c r="E8" s="29" t="s">
        <v>60</v>
      </c>
    </row>
    <row r="9" spans="1:5" ht="15.75" customHeight="1">
      <c r="A9" s="45">
        <v>5</v>
      </c>
      <c r="B9" s="1" t="s">
        <v>48</v>
      </c>
      <c r="C9" s="12">
        <v>1532600</v>
      </c>
      <c r="D9" s="3">
        <v>3</v>
      </c>
      <c r="E9" s="29">
        <f aca="true" t="shared" si="0" ref="E9:E20">C9/D9</f>
        <v>510866.6666666667</v>
      </c>
    </row>
    <row r="10" spans="1:5" ht="15.75" customHeight="1">
      <c r="A10" s="45">
        <v>6</v>
      </c>
      <c r="B10" s="1" t="s">
        <v>49</v>
      </c>
      <c r="C10" s="12">
        <v>300000</v>
      </c>
      <c r="D10" s="3">
        <v>1</v>
      </c>
      <c r="E10" s="29">
        <f t="shared" si="0"/>
        <v>300000</v>
      </c>
    </row>
    <row r="11" spans="1:5" ht="15.75" customHeight="1">
      <c r="A11" s="45">
        <v>7</v>
      </c>
      <c r="B11" s="1" t="s">
        <v>50</v>
      </c>
      <c r="C11" s="12">
        <v>4244000</v>
      </c>
      <c r="D11" s="3">
        <v>6</v>
      </c>
      <c r="E11" s="29">
        <f t="shared" si="0"/>
        <v>707333.3333333334</v>
      </c>
    </row>
    <row r="12" spans="1:5" ht="15.75" customHeight="1">
      <c r="A12" s="45">
        <v>8</v>
      </c>
      <c r="B12" s="1" t="s">
        <v>51</v>
      </c>
      <c r="C12" s="12">
        <v>658971</v>
      </c>
      <c r="D12" s="3">
        <v>2</v>
      </c>
      <c r="E12" s="29">
        <f t="shared" si="0"/>
        <v>329485.5</v>
      </c>
    </row>
    <row r="13" spans="1:5" ht="15.75" customHeight="1">
      <c r="A13" s="45">
        <v>9</v>
      </c>
      <c r="B13" s="1" t="s">
        <v>52</v>
      </c>
      <c r="C13" s="12">
        <v>0</v>
      </c>
      <c r="D13" s="3">
        <v>0</v>
      </c>
      <c r="E13" s="29" t="s">
        <v>60</v>
      </c>
    </row>
    <row r="14" spans="1:5" ht="15.75" customHeight="1">
      <c r="A14" s="45">
        <v>10</v>
      </c>
      <c r="B14" s="1" t="s">
        <v>53</v>
      </c>
      <c r="C14" s="2">
        <v>0</v>
      </c>
      <c r="D14" s="3">
        <v>0</v>
      </c>
      <c r="E14" s="29" t="s">
        <v>60</v>
      </c>
    </row>
    <row r="15" spans="1:5" ht="15.75" customHeight="1">
      <c r="A15" s="45">
        <v>11</v>
      </c>
      <c r="B15" s="1" t="s">
        <v>54</v>
      </c>
      <c r="C15" s="2">
        <v>800000</v>
      </c>
      <c r="D15" s="3">
        <v>3</v>
      </c>
      <c r="E15" s="29">
        <f t="shared" si="0"/>
        <v>266666.6666666667</v>
      </c>
    </row>
    <row r="16" spans="1:5" ht="15.75" customHeight="1">
      <c r="A16" s="45">
        <v>12</v>
      </c>
      <c r="B16" s="1" t="s">
        <v>55</v>
      </c>
      <c r="C16" s="2">
        <v>0</v>
      </c>
      <c r="D16" s="3">
        <v>0</v>
      </c>
      <c r="E16" s="29" t="s">
        <v>60</v>
      </c>
    </row>
    <row r="17" spans="1:5" ht="15.75" customHeight="1">
      <c r="A17" s="45">
        <v>13</v>
      </c>
      <c r="B17" s="1" t="s">
        <v>56</v>
      </c>
      <c r="C17" s="2">
        <v>0</v>
      </c>
      <c r="D17" s="3">
        <v>0</v>
      </c>
      <c r="E17" s="29" t="s">
        <v>60</v>
      </c>
    </row>
    <row r="18" spans="1:5" ht="15.75" customHeight="1">
      <c r="A18" s="45">
        <v>14</v>
      </c>
      <c r="B18" s="1" t="s">
        <v>57</v>
      </c>
      <c r="C18" s="2">
        <v>260000</v>
      </c>
      <c r="D18" s="3">
        <v>2</v>
      </c>
      <c r="E18" s="29">
        <f t="shared" si="0"/>
        <v>130000</v>
      </c>
    </row>
    <row r="19" spans="1:5" ht="15.75" customHeight="1">
      <c r="A19" s="45">
        <v>15</v>
      </c>
      <c r="B19" s="1" t="s">
        <v>58</v>
      </c>
      <c r="C19" s="2">
        <v>500000</v>
      </c>
      <c r="D19" s="3">
        <v>2</v>
      </c>
      <c r="E19" s="29">
        <f t="shared" si="0"/>
        <v>250000</v>
      </c>
    </row>
    <row r="20" spans="1:5" ht="15.75" customHeight="1">
      <c r="A20" s="45">
        <v>16</v>
      </c>
      <c r="B20" s="1" t="s">
        <v>59</v>
      </c>
      <c r="C20" s="2">
        <v>550000</v>
      </c>
      <c r="D20" s="3">
        <v>2</v>
      </c>
      <c r="E20" s="29">
        <f t="shared" si="0"/>
        <v>275000</v>
      </c>
    </row>
    <row r="21" spans="1:5" ht="15.75" customHeight="1">
      <c r="A21" s="31" t="s">
        <v>7</v>
      </c>
      <c r="B21" s="8" t="s">
        <v>6</v>
      </c>
      <c r="C21" s="10">
        <f>SUM(C5:C20)</f>
        <v>10886657</v>
      </c>
      <c r="D21" s="10">
        <f>SUM(D5:D20)</f>
        <v>27</v>
      </c>
      <c r="E21" s="54">
        <f>C21/D21</f>
        <v>403209.51851851854</v>
      </c>
    </row>
  </sheetData>
  <mergeCells count="4">
    <mergeCell ref="A1:E1"/>
    <mergeCell ref="A3:A4"/>
    <mergeCell ref="B3:B4"/>
    <mergeCell ref="C3:E3"/>
  </mergeCells>
  <printOptions/>
  <pageMargins left="1.5748031496062993" right="0.5511811023622047" top="0.7874015748031497" bottom="0.4724409448818898" header="0.3937007874015748" footer="0.2755905511811024"/>
  <pageSetup firstPageNumber="2" useFirstPageNumber="1" horizontalDpi="1200" verticalDpi="1200" orientation="portrait" paperSize="9" r:id="rId1"/>
  <headerFooter alignWithMargins="0">
    <oddHeader xml:space="preserve">&amp;L&amp;9       </oddHeader>
    <oddFooter>&amp;R&amp;9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="120" zoomScaleNormal="120" workbookViewId="0" topLeftCell="A1">
      <selection activeCell="C5" sqref="C5"/>
    </sheetView>
  </sheetViews>
  <sheetFormatPr defaultColWidth="9.00390625" defaultRowHeight="9.75" customHeight="1"/>
  <cols>
    <col min="1" max="1" width="3.625" style="6" customWidth="1"/>
    <col min="2" max="2" width="18.75390625" style="5" customWidth="1"/>
    <col min="3" max="3" width="19.00390625" style="6" customWidth="1"/>
    <col min="4" max="4" width="15.625" style="6" customWidth="1"/>
    <col min="5" max="5" width="14.875" style="11" customWidth="1"/>
    <col min="6" max="16384" width="9.125" style="6" customWidth="1"/>
  </cols>
  <sheetData>
    <row r="1" spans="1:5" ht="28.5" customHeight="1">
      <c r="A1" s="86" t="s">
        <v>76</v>
      </c>
      <c r="B1" s="86"/>
      <c r="C1" s="86"/>
      <c r="D1" s="86"/>
      <c r="E1" s="86"/>
    </row>
    <row r="3" spans="1:5" ht="18" customHeight="1">
      <c r="A3" s="87" t="s">
        <v>0</v>
      </c>
      <c r="B3" s="89" t="s">
        <v>23</v>
      </c>
      <c r="C3" s="91" t="s">
        <v>61</v>
      </c>
      <c r="D3" s="91"/>
      <c r="E3" s="92"/>
    </row>
    <row r="4" spans="1:6" s="5" customFormat="1" ht="21.75" customHeight="1">
      <c r="A4" s="88"/>
      <c r="B4" s="90"/>
      <c r="C4" s="9" t="s">
        <v>27</v>
      </c>
      <c r="D4" s="9" t="s">
        <v>28</v>
      </c>
      <c r="E4" s="28" t="s">
        <v>29</v>
      </c>
      <c r="F4" s="7"/>
    </row>
    <row r="5" spans="1:5" ht="15.75" customHeight="1">
      <c r="A5" s="45">
        <v>1</v>
      </c>
      <c r="B5" s="1" t="s">
        <v>44</v>
      </c>
      <c r="C5" s="12">
        <v>7833110</v>
      </c>
      <c r="D5" s="3">
        <v>20</v>
      </c>
      <c r="E5" s="29">
        <f>C5/D5</f>
        <v>391655.5</v>
      </c>
    </row>
    <row r="6" spans="1:5" ht="15.75" customHeight="1">
      <c r="A6" s="45">
        <v>2</v>
      </c>
      <c r="B6" s="1" t="s">
        <v>45</v>
      </c>
      <c r="C6" s="12">
        <v>1894465</v>
      </c>
      <c r="D6" s="3">
        <v>16</v>
      </c>
      <c r="E6" s="29">
        <f aca="true" t="shared" si="0" ref="E6:E20">C6/D6</f>
        <v>118404.0625</v>
      </c>
    </row>
    <row r="7" spans="1:5" ht="15.75" customHeight="1">
      <c r="A7" s="45">
        <v>3</v>
      </c>
      <c r="B7" s="1" t="s">
        <v>46</v>
      </c>
      <c r="C7" s="12">
        <v>1693320</v>
      </c>
      <c r="D7" s="3">
        <v>2</v>
      </c>
      <c r="E7" s="29">
        <f t="shared" si="0"/>
        <v>846660</v>
      </c>
    </row>
    <row r="8" spans="1:5" ht="15.75" customHeight="1">
      <c r="A8" s="45">
        <v>4</v>
      </c>
      <c r="B8" s="1" t="s">
        <v>47</v>
      </c>
      <c r="C8" s="12">
        <v>2936376</v>
      </c>
      <c r="D8" s="3">
        <v>20</v>
      </c>
      <c r="E8" s="29">
        <f t="shared" si="0"/>
        <v>146818.8</v>
      </c>
    </row>
    <row r="9" spans="1:5" ht="15.75" customHeight="1">
      <c r="A9" s="45">
        <v>5</v>
      </c>
      <c r="B9" s="1" t="s">
        <v>48</v>
      </c>
      <c r="C9" s="12">
        <v>4626703</v>
      </c>
      <c r="D9" s="3">
        <v>18</v>
      </c>
      <c r="E9" s="29">
        <f t="shared" si="0"/>
        <v>257039.05555555556</v>
      </c>
    </row>
    <row r="10" spans="1:5" ht="15.75" customHeight="1">
      <c r="A10" s="45">
        <v>6</v>
      </c>
      <c r="B10" s="1" t="s">
        <v>49</v>
      </c>
      <c r="C10" s="12">
        <v>6712614</v>
      </c>
      <c r="D10" s="3">
        <v>18</v>
      </c>
      <c r="E10" s="29">
        <f t="shared" si="0"/>
        <v>372923</v>
      </c>
    </row>
    <row r="11" spans="1:5" ht="15.75" customHeight="1">
      <c r="A11" s="45">
        <v>7</v>
      </c>
      <c r="B11" s="1" t="s">
        <v>50</v>
      </c>
      <c r="C11" s="12">
        <v>3893238</v>
      </c>
      <c r="D11" s="3">
        <v>17</v>
      </c>
      <c r="E11" s="29">
        <f t="shared" si="0"/>
        <v>229014</v>
      </c>
    </row>
    <row r="12" spans="1:5" ht="15.75" customHeight="1">
      <c r="A12" s="45">
        <v>8</v>
      </c>
      <c r="B12" s="1" t="s">
        <v>51</v>
      </c>
      <c r="C12" s="12">
        <v>530879</v>
      </c>
      <c r="D12" s="3">
        <v>5</v>
      </c>
      <c r="E12" s="29">
        <f t="shared" si="0"/>
        <v>106175.8</v>
      </c>
    </row>
    <row r="13" spans="1:5" ht="15.75" customHeight="1">
      <c r="A13" s="45">
        <v>9</v>
      </c>
      <c r="B13" s="1" t="s">
        <v>52</v>
      </c>
      <c r="C13" s="12">
        <v>1970207</v>
      </c>
      <c r="D13" s="3">
        <v>15</v>
      </c>
      <c r="E13" s="29">
        <f t="shared" si="0"/>
        <v>131347.13333333333</v>
      </c>
    </row>
    <row r="14" spans="1:5" ht="15.75" customHeight="1">
      <c r="A14" s="45">
        <v>10</v>
      </c>
      <c r="B14" s="1" t="s">
        <v>53</v>
      </c>
      <c r="C14" s="2">
        <v>2484594</v>
      </c>
      <c r="D14" s="3">
        <v>6</v>
      </c>
      <c r="E14" s="29">
        <f t="shared" si="0"/>
        <v>414099</v>
      </c>
    </row>
    <row r="15" spans="1:5" ht="15.75" customHeight="1">
      <c r="A15" s="45">
        <v>11</v>
      </c>
      <c r="B15" s="1" t="s">
        <v>54</v>
      </c>
      <c r="C15" s="2">
        <v>3957101</v>
      </c>
      <c r="D15" s="3">
        <v>25</v>
      </c>
      <c r="E15" s="29">
        <f t="shared" si="0"/>
        <v>158284.04</v>
      </c>
    </row>
    <row r="16" spans="1:5" ht="15.75" customHeight="1">
      <c r="A16" s="45">
        <v>12</v>
      </c>
      <c r="B16" s="1" t="s">
        <v>55</v>
      </c>
      <c r="C16" s="2">
        <v>2414054</v>
      </c>
      <c r="D16" s="3">
        <v>8</v>
      </c>
      <c r="E16" s="29">
        <f t="shared" si="0"/>
        <v>301756.75</v>
      </c>
    </row>
    <row r="17" spans="1:5" ht="15.75" customHeight="1">
      <c r="A17" s="45">
        <v>13</v>
      </c>
      <c r="B17" s="1" t="s">
        <v>56</v>
      </c>
      <c r="C17" s="2">
        <v>637233</v>
      </c>
      <c r="D17" s="3">
        <v>7</v>
      </c>
      <c r="E17" s="29">
        <f t="shared" si="0"/>
        <v>91033.28571428571</v>
      </c>
    </row>
    <row r="18" spans="1:5" ht="15.75" customHeight="1">
      <c r="A18" s="45">
        <v>14</v>
      </c>
      <c r="B18" s="1" t="s">
        <v>57</v>
      </c>
      <c r="C18" s="2">
        <v>3387051</v>
      </c>
      <c r="D18" s="3">
        <v>9</v>
      </c>
      <c r="E18" s="29">
        <f t="shared" si="0"/>
        <v>376339</v>
      </c>
    </row>
    <row r="19" spans="1:5" ht="15.75" customHeight="1">
      <c r="A19" s="45">
        <v>15</v>
      </c>
      <c r="B19" s="1" t="s">
        <v>58</v>
      </c>
      <c r="C19" s="2">
        <v>3408045</v>
      </c>
      <c r="D19" s="3">
        <v>9</v>
      </c>
      <c r="E19" s="29">
        <f t="shared" si="0"/>
        <v>378671.6666666667</v>
      </c>
    </row>
    <row r="20" spans="1:5" ht="15.75" customHeight="1">
      <c r="A20" s="45">
        <v>16</v>
      </c>
      <c r="B20" s="1" t="s">
        <v>59</v>
      </c>
      <c r="C20" s="2">
        <v>2777665</v>
      </c>
      <c r="D20" s="3">
        <v>11</v>
      </c>
      <c r="E20" s="29">
        <f t="shared" si="0"/>
        <v>252515</v>
      </c>
    </row>
    <row r="21" spans="1:5" ht="15.75" customHeight="1">
      <c r="A21" s="31" t="s">
        <v>7</v>
      </c>
      <c r="B21" s="8" t="s">
        <v>6</v>
      </c>
      <c r="C21" s="10">
        <f>SUM(C5:C20)</f>
        <v>51156655</v>
      </c>
      <c r="D21" s="10">
        <f>SUM(D5:D20)</f>
        <v>206</v>
      </c>
      <c r="E21" s="54">
        <f>C21/D21</f>
        <v>248333.2766990291</v>
      </c>
    </row>
    <row r="27" spans="1:5" ht="28.5" customHeight="1">
      <c r="A27" s="86" t="s">
        <v>68</v>
      </c>
      <c r="B27" s="86"/>
      <c r="C27" s="86"/>
      <c r="D27" s="86"/>
      <c r="E27" s="86"/>
    </row>
    <row r="29" spans="1:5" ht="18.75" customHeight="1">
      <c r="A29" s="87" t="s">
        <v>0</v>
      </c>
      <c r="B29" s="89" t="s">
        <v>23</v>
      </c>
      <c r="C29" s="91" t="s">
        <v>62</v>
      </c>
      <c r="D29" s="91"/>
      <c r="E29" s="92"/>
    </row>
    <row r="30" spans="1:5" ht="22.5" customHeight="1">
      <c r="A30" s="88"/>
      <c r="B30" s="90"/>
      <c r="C30" s="9" t="s">
        <v>12</v>
      </c>
      <c r="D30" s="9" t="s">
        <v>13</v>
      </c>
      <c r="E30" s="28" t="s">
        <v>22</v>
      </c>
    </row>
    <row r="31" spans="1:5" ht="15.75" customHeight="1">
      <c r="A31" s="45">
        <v>1</v>
      </c>
      <c r="B31" s="1" t="s">
        <v>44</v>
      </c>
      <c r="C31" s="12">
        <v>6117515</v>
      </c>
      <c r="D31" s="3">
        <v>15</v>
      </c>
      <c r="E31" s="29">
        <f>C31/D31</f>
        <v>407834.3333333333</v>
      </c>
    </row>
    <row r="32" spans="1:5" ht="15.75" customHeight="1">
      <c r="A32" s="45">
        <v>2</v>
      </c>
      <c r="B32" s="1" t="s">
        <v>45</v>
      </c>
      <c r="C32" s="12">
        <v>876334</v>
      </c>
      <c r="D32" s="3">
        <v>3</v>
      </c>
      <c r="E32" s="29">
        <f aca="true" t="shared" si="1" ref="E32:E44">C32/D32</f>
        <v>292111.3333333333</v>
      </c>
    </row>
    <row r="33" spans="1:5" ht="15.75" customHeight="1">
      <c r="A33" s="45">
        <v>3</v>
      </c>
      <c r="B33" s="1" t="s">
        <v>46</v>
      </c>
      <c r="C33" s="12">
        <v>507860</v>
      </c>
      <c r="D33" s="3">
        <v>2</v>
      </c>
      <c r="E33" s="29">
        <f t="shared" si="1"/>
        <v>253930</v>
      </c>
    </row>
    <row r="34" spans="1:5" ht="15.75" customHeight="1">
      <c r="A34" s="45">
        <v>4</v>
      </c>
      <c r="B34" s="1" t="s">
        <v>47</v>
      </c>
      <c r="C34" s="12">
        <v>0</v>
      </c>
      <c r="D34" s="3">
        <v>0</v>
      </c>
      <c r="E34" s="29" t="s">
        <v>60</v>
      </c>
    </row>
    <row r="35" spans="1:5" ht="15.75" customHeight="1">
      <c r="A35" s="45">
        <v>5</v>
      </c>
      <c r="B35" s="1" t="s">
        <v>48</v>
      </c>
      <c r="C35" s="12">
        <v>3268741</v>
      </c>
      <c r="D35" s="3">
        <v>7</v>
      </c>
      <c r="E35" s="29">
        <f t="shared" si="1"/>
        <v>466963</v>
      </c>
    </row>
    <row r="36" spans="1:5" ht="15.75" customHeight="1">
      <c r="A36" s="45">
        <v>6</v>
      </c>
      <c r="B36" s="1" t="s">
        <v>49</v>
      </c>
      <c r="C36" s="12">
        <v>2477000</v>
      </c>
      <c r="D36" s="3">
        <v>4</v>
      </c>
      <c r="E36" s="29">
        <f t="shared" si="1"/>
        <v>619250</v>
      </c>
    </row>
    <row r="37" spans="1:5" ht="15.75" customHeight="1">
      <c r="A37" s="45">
        <v>7</v>
      </c>
      <c r="B37" s="1" t="s">
        <v>50</v>
      </c>
      <c r="C37" s="12">
        <v>0</v>
      </c>
      <c r="D37" s="3">
        <v>0</v>
      </c>
      <c r="E37" s="29" t="s">
        <v>60</v>
      </c>
    </row>
    <row r="38" spans="1:5" ht="15.75" customHeight="1">
      <c r="A38" s="45">
        <v>8</v>
      </c>
      <c r="B38" s="1" t="s">
        <v>51</v>
      </c>
      <c r="C38" s="12">
        <v>30500</v>
      </c>
      <c r="D38" s="3">
        <v>1</v>
      </c>
      <c r="E38" s="29">
        <f t="shared" si="1"/>
        <v>30500</v>
      </c>
    </row>
    <row r="39" spans="1:5" ht="15.75" customHeight="1">
      <c r="A39" s="45">
        <v>9</v>
      </c>
      <c r="B39" s="1" t="s">
        <v>52</v>
      </c>
      <c r="C39" s="12">
        <v>526862</v>
      </c>
      <c r="D39" s="3">
        <v>5</v>
      </c>
      <c r="E39" s="29">
        <f t="shared" si="1"/>
        <v>105372.4</v>
      </c>
    </row>
    <row r="40" spans="1:5" ht="15.75" customHeight="1">
      <c r="A40" s="45">
        <v>10</v>
      </c>
      <c r="B40" s="1" t="s">
        <v>53</v>
      </c>
      <c r="C40" s="2">
        <v>0</v>
      </c>
      <c r="D40" s="3">
        <v>0</v>
      </c>
      <c r="E40" s="29" t="s">
        <v>60</v>
      </c>
    </row>
    <row r="41" spans="1:5" ht="15.75" customHeight="1">
      <c r="A41" s="45">
        <v>11</v>
      </c>
      <c r="B41" s="1" t="s">
        <v>54</v>
      </c>
      <c r="C41" s="2">
        <v>0</v>
      </c>
      <c r="D41" s="3">
        <v>0</v>
      </c>
      <c r="E41" s="29" t="s">
        <v>60</v>
      </c>
    </row>
    <row r="42" spans="1:5" ht="15.75" customHeight="1">
      <c r="A42" s="45">
        <v>12</v>
      </c>
      <c r="B42" s="1" t="s">
        <v>55</v>
      </c>
      <c r="C42" s="2">
        <v>0</v>
      </c>
      <c r="D42" s="3">
        <v>0</v>
      </c>
      <c r="E42" s="29" t="s">
        <v>60</v>
      </c>
    </row>
    <row r="43" spans="1:5" ht="15.75" customHeight="1">
      <c r="A43" s="45">
        <v>13</v>
      </c>
      <c r="B43" s="1" t="s">
        <v>56</v>
      </c>
      <c r="C43" s="2">
        <v>17950</v>
      </c>
      <c r="D43" s="3">
        <v>1</v>
      </c>
      <c r="E43" s="29">
        <f t="shared" si="1"/>
        <v>17950</v>
      </c>
    </row>
    <row r="44" spans="1:5" ht="15.75" customHeight="1">
      <c r="A44" s="45">
        <v>14</v>
      </c>
      <c r="B44" s="1" t="s">
        <v>57</v>
      </c>
      <c r="C44" s="2">
        <v>2077000</v>
      </c>
      <c r="D44" s="3">
        <v>2</v>
      </c>
      <c r="E44" s="29">
        <f t="shared" si="1"/>
        <v>1038500</v>
      </c>
    </row>
    <row r="45" spans="1:5" ht="15.75" customHeight="1">
      <c r="A45" s="45">
        <v>15</v>
      </c>
      <c r="B45" s="1" t="s">
        <v>58</v>
      </c>
      <c r="C45" s="2">
        <v>0</v>
      </c>
      <c r="D45" s="3">
        <v>0</v>
      </c>
      <c r="E45" s="29" t="s">
        <v>60</v>
      </c>
    </row>
    <row r="46" spans="1:5" ht="15.75" customHeight="1">
      <c r="A46" s="45">
        <v>16</v>
      </c>
      <c r="B46" s="1" t="s">
        <v>59</v>
      </c>
      <c r="C46" s="2">
        <v>0</v>
      </c>
      <c r="D46" s="3">
        <v>0</v>
      </c>
      <c r="E46" s="29" t="s">
        <v>60</v>
      </c>
    </row>
    <row r="47" spans="1:5" ht="15.75" customHeight="1">
      <c r="A47" s="31" t="s">
        <v>7</v>
      </c>
      <c r="B47" s="8" t="s">
        <v>6</v>
      </c>
      <c r="C47" s="10">
        <f>SUM(C31:C46)</f>
        <v>15899762</v>
      </c>
      <c r="D47" s="10">
        <f>SUM(D31:D46)</f>
        <v>40</v>
      </c>
      <c r="E47" s="54">
        <f>C47/D47</f>
        <v>397494.05</v>
      </c>
    </row>
  </sheetData>
  <mergeCells count="8">
    <mergeCell ref="A1:E1"/>
    <mergeCell ref="A27:E27"/>
    <mergeCell ref="A29:A30"/>
    <mergeCell ref="B29:B30"/>
    <mergeCell ref="C29:E29"/>
    <mergeCell ref="C3:E3"/>
    <mergeCell ref="A3:A4"/>
    <mergeCell ref="B3:B4"/>
  </mergeCells>
  <printOptions/>
  <pageMargins left="1.1811023622047245" right="0.5511811023622047" top="0.7874015748031497" bottom="0.4724409448818898" header="0.3937007874015748" footer="0.2755905511811024"/>
  <pageSetup firstPageNumber="2" useFirstPageNumber="1" horizontalDpi="1200" verticalDpi="1200" orientation="portrait" paperSize="9" r:id="rId1"/>
  <headerFooter alignWithMargins="0">
    <oddHeader xml:space="preserve">&amp;L&amp;9       </oddHeader>
    <oddFooter>&amp;R&amp;9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="120" zoomScaleNormal="120" workbookViewId="0" topLeftCell="A1">
      <selection activeCell="A28" sqref="A28"/>
    </sheetView>
  </sheetViews>
  <sheetFormatPr defaultColWidth="9.00390625" defaultRowHeight="9.75" customHeight="1"/>
  <cols>
    <col min="1" max="1" width="3.125" style="6" customWidth="1"/>
    <col min="2" max="2" width="13.25390625" style="5" customWidth="1"/>
    <col min="3" max="3" width="8.625" style="6" customWidth="1"/>
    <col min="4" max="4" width="4.00390625" style="6" customWidth="1"/>
    <col min="5" max="5" width="7.625" style="11" customWidth="1"/>
    <col min="6" max="6" width="7.375" style="6" customWidth="1"/>
    <col min="7" max="7" width="4.00390625" style="6" customWidth="1"/>
    <col min="8" max="8" width="7.625" style="11" customWidth="1"/>
    <col min="9" max="9" width="8.125" style="6" customWidth="1"/>
    <col min="10" max="10" width="4.00390625" style="6" customWidth="1"/>
    <col min="11" max="11" width="7.875" style="11" customWidth="1"/>
    <col min="12" max="12" width="8.25390625" style="6" customWidth="1"/>
    <col min="13" max="13" width="4.00390625" style="6" customWidth="1"/>
    <col min="14" max="14" width="7.625" style="11" customWidth="1"/>
    <col min="15" max="16384" width="9.125" style="6" customWidth="1"/>
  </cols>
  <sheetData>
    <row r="1" spans="1:14" ht="15" customHeight="1">
      <c r="A1" s="86" t="s">
        <v>69</v>
      </c>
      <c r="B1" s="86"/>
      <c r="C1" s="86"/>
      <c r="D1" s="86"/>
      <c r="E1" s="86"/>
      <c r="F1" s="107"/>
      <c r="G1" s="107"/>
      <c r="H1" s="107"/>
      <c r="I1" s="107"/>
      <c r="J1" s="107"/>
      <c r="K1" s="107"/>
      <c r="L1" s="107"/>
      <c r="M1" s="107"/>
      <c r="N1" s="107"/>
    </row>
    <row r="3" spans="1:14" ht="11.25" customHeight="1">
      <c r="A3" s="87" t="s">
        <v>0</v>
      </c>
      <c r="B3" s="89" t="s">
        <v>23</v>
      </c>
      <c r="C3" s="91" t="s">
        <v>64</v>
      </c>
      <c r="D3" s="91"/>
      <c r="E3" s="99"/>
      <c r="F3" s="100"/>
      <c r="G3" s="100"/>
      <c r="H3" s="100"/>
      <c r="I3" s="100"/>
      <c r="J3" s="100"/>
      <c r="K3" s="100"/>
      <c r="L3" s="101"/>
      <c r="M3" s="101"/>
      <c r="N3" s="102"/>
    </row>
    <row r="4" spans="1:14" ht="11.25" customHeight="1">
      <c r="A4" s="105"/>
      <c r="B4" s="106"/>
      <c r="C4" s="96" t="s">
        <v>30</v>
      </c>
      <c r="D4" s="97"/>
      <c r="E4" s="97"/>
      <c r="F4" s="96" t="s">
        <v>41</v>
      </c>
      <c r="G4" s="97"/>
      <c r="H4" s="97"/>
      <c r="I4" s="97"/>
      <c r="J4" s="97"/>
      <c r="K4" s="97"/>
      <c r="L4" s="103"/>
      <c r="M4" s="103"/>
      <c r="N4" s="104"/>
    </row>
    <row r="5" spans="1:14" ht="11.25" customHeight="1">
      <c r="A5" s="105"/>
      <c r="B5" s="106"/>
      <c r="C5" s="97"/>
      <c r="D5" s="97"/>
      <c r="E5" s="97"/>
      <c r="F5" s="96" t="s">
        <v>32</v>
      </c>
      <c r="G5" s="97"/>
      <c r="H5" s="97"/>
      <c r="I5" s="96" t="s">
        <v>31</v>
      </c>
      <c r="J5" s="97"/>
      <c r="K5" s="97"/>
      <c r="L5" s="96" t="s">
        <v>40</v>
      </c>
      <c r="M5" s="97"/>
      <c r="N5" s="98"/>
    </row>
    <row r="6" spans="1:14" s="5" customFormat="1" ht="30" customHeight="1">
      <c r="A6" s="88"/>
      <c r="B6" s="90"/>
      <c r="C6" s="9" t="s">
        <v>27</v>
      </c>
      <c r="D6" s="9" t="s">
        <v>28</v>
      </c>
      <c r="E6" s="48" t="s">
        <v>29</v>
      </c>
      <c r="F6" s="9" t="s">
        <v>27</v>
      </c>
      <c r="G6" s="9" t="s">
        <v>28</v>
      </c>
      <c r="H6" s="48" t="s">
        <v>29</v>
      </c>
      <c r="I6" s="9" t="s">
        <v>27</v>
      </c>
      <c r="J6" s="9" t="s">
        <v>28</v>
      </c>
      <c r="K6" s="48" t="s">
        <v>29</v>
      </c>
      <c r="L6" s="9" t="s">
        <v>27</v>
      </c>
      <c r="M6" s="9" t="s">
        <v>28</v>
      </c>
      <c r="N6" s="28" t="s">
        <v>29</v>
      </c>
    </row>
    <row r="7" spans="1:14" ht="15" customHeight="1">
      <c r="A7" s="57">
        <v>1</v>
      </c>
      <c r="B7" s="58" t="s">
        <v>44</v>
      </c>
      <c r="C7" s="49">
        <v>0</v>
      </c>
      <c r="D7" s="2">
        <v>0</v>
      </c>
      <c r="E7" s="50" t="s">
        <v>60</v>
      </c>
      <c r="F7" s="49">
        <v>0</v>
      </c>
      <c r="G7" s="2">
        <v>0</v>
      </c>
      <c r="H7" s="50" t="s">
        <v>60</v>
      </c>
      <c r="I7" s="49">
        <v>0</v>
      </c>
      <c r="J7" s="2">
        <v>0</v>
      </c>
      <c r="K7" s="50" t="s">
        <v>60</v>
      </c>
      <c r="L7" s="56">
        <v>0</v>
      </c>
      <c r="M7" s="2">
        <v>0</v>
      </c>
      <c r="N7" s="62" t="s">
        <v>60</v>
      </c>
    </row>
    <row r="8" spans="1:14" ht="15" customHeight="1">
      <c r="A8" s="57">
        <v>2</v>
      </c>
      <c r="B8" s="58" t="s">
        <v>45</v>
      </c>
      <c r="C8" s="56">
        <v>830003</v>
      </c>
      <c r="D8" s="2">
        <v>1</v>
      </c>
      <c r="E8" s="50">
        <f>C8/D8</f>
        <v>830003</v>
      </c>
      <c r="F8" s="56">
        <v>0</v>
      </c>
      <c r="G8" s="2">
        <v>0</v>
      </c>
      <c r="H8" s="50" t="s">
        <v>60</v>
      </c>
      <c r="I8" s="56">
        <v>0</v>
      </c>
      <c r="J8" s="2">
        <v>0</v>
      </c>
      <c r="K8" s="50" t="s">
        <v>60</v>
      </c>
      <c r="L8" s="56">
        <v>830003</v>
      </c>
      <c r="M8" s="2">
        <v>1</v>
      </c>
      <c r="N8" s="44">
        <f>L8/M8</f>
        <v>830003</v>
      </c>
    </row>
    <row r="9" spans="1:14" ht="15" customHeight="1">
      <c r="A9" s="57">
        <v>3</v>
      </c>
      <c r="B9" s="58" t="s">
        <v>46</v>
      </c>
      <c r="C9" s="56">
        <v>2247375</v>
      </c>
      <c r="D9" s="2">
        <v>1</v>
      </c>
      <c r="E9" s="50">
        <f>C9/D9</f>
        <v>2247375</v>
      </c>
      <c r="F9" s="56">
        <v>0</v>
      </c>
      <c r="G9" s="2">
        <v>0</v>
      </c>
      <c r="H9" s="50" t="s">
        <v>60</v>
      </c>
      <c r="I9" s="56">
        <v>0</v>
      </c>
      <c r="J9" s="2">
        <v>0</v>
      </c>
      <c r="K9" s="50" t="s">
        <v>60</v>
      </c>
      <c r="L9" s="56">
        <v>2247375</v>
      </c>
      <c r="M9" s="2">
        <v>1</v>
      </c>
      <c r="N9" s="44">
        <f>L9/M9</f>
        <v>2247375</v>
      </c>
    </row>
    <row r="10" spans="1:14" ht="15" customHeight="1">
      <c r="A10" s="57">
        <v>4</v>
      </c>
      <c r="B10" s="58" t="s">
        <v>47</v>
      </c>
      <c r="C10" s="56">
        <v>0</v>
      </c>
      <c r="D10" s="2">
        <v>0</v>
      </c>
      <c r="E10" s="50" t="s">
        <v>60</v>
      </c>
      <c r="F10" s="56">
        <v>0</v>
      </c>
      <c r="G10" s="2">
        <v>0</v>
      </c>
      <c r="H10" s="50" t="s">
        <v>60</v>
      </c>
      <c r="I10" s="56">
        <v>0</v>
      </c>
      <c r="J10" s="2">
        <v>0</v>
      </c>
      <c r="K10" s="50" t="s">
        <v>60</v>
      </c>
      <c r="L10" s="56">
        <v>0</v>
      </c>
      <c r="M10" s="2">
        <v>0</v>
      </c>
      <c r="N10" s="62" t="s">
        <v>60</v>
      </c>
    </row>
    <row r="11" spans="1:14" ht="15" customHeight="1">
      <c r="A11" s="57">
        <v>5</v>
      </c>
      <c r="B11" s="58" t="s">
        <v>48</v>
      </c>
      <c r="C11" s="56">
        <v>0</v>
      </c>
      <c r="D11" s="2">
        <v>0</v>
      </c>
      <c r="E11" s="50" t="s">
        <v>60</v>
      </c>
      <c r="F11" s="56">
        <v>0</v>
      </c>
      <c r="G11" s="2">
        <v>0</v>
      </c>
      <c r="H11" s="50" t="s">
        <v>60</v>
      </c>
      <c r="I11" s="56">
        <v>0</v>
      </c>
      <c r="J11" s="2">
        <v>0</v>
      </c>
      <c r="K11" s="50" t="s">
        <v>60</v>
      </c>
      <c r="L11" s="56">
        <v>0</v>
      </c>
      <c r="M11" s="2">
        <v>0</v>
      </c>
      <c r="N11" s="62" t="s">
        <v>60</v>
      </c>
    </row>
    <row r="12" spans="1:14" ht="15" customHeight="1">
      <c r="A12" s="57">
        <v>6</v>
      </c>
      <c r="B12" s="58" t="s">
        <v>49</v>
      </c>
      <c r="C12" s="56">
        <v>0</v>
      </c>
      <c r="D12" s="2">
        <v>0</v>
      </c>
      <c r="E12" s="50" t="s">
        <v>60</v>
      </c>
      <c r="F12" s="56">
        <v>0</v>
      </c>
      <c r="G12" s="2">
        <v>0</v>
      </c>
      <c r="H12" s="50" t="s">
        <v>60</v>
      </c>
      <c r="I12" s="56">
        <v>0</v>
      </c>
      <c r="J12" s="2">
        <v>0</v>
      </c>
      <c r="K12" s="50" t="s">
        <v>60</v>
      </c>
      <c r="L12" s="56">
        <v>0</v>
      </c>
      <c r="M12" s="2">
        <v>0</v>
      </c>
      <c r="N12" s="62" t="s">
        <v>60</v>
      </c>
    </row>
    <row r="13" spans="1:14" ht="15" customHeight="1">
      <c r="A13" s="57">
        <v>7</v>
      </c>
      <c r="B13" s="58" t="s">
        <v>50</v>
      </c>
      <c r="C13" s="56">
        <v>0</v>
      </c>
      <c r="D13" s="2">
        <v>0</v>
      </c>
      <c r="E13" s="50" t="s">
        <v>60</v>
      </c>
      <c r="F13" s="56">
        <v>0</v>
      </c>
      <c r="G13" s="2">
        <v>0</v>
      </c>
      <c r="H13" s="50" t="s">
        <v>60</v>
      </c>
      <c r="I13" s="56">
        <v>0</v>
      </c>
      <c r="J13" s="2">
        <v>0</v>
      </c>
      <c r="K13" s="50" t="s">
        <v>60</v>
      </c>
      <c r="L13" s="56">
        <v>0</v>
      </c>
      <c r="M13" s="2">
        <v>0</v>
      </c>
      <c r="N13" s="62" t="s">
        <v>60</v>
      </c>
    </row>
    <row r="14" spans="1:14" ht="15" customHeight="1">
      <c r="A14" s="57">
        <v>8</v>
      </c>
      <c r="B14" s="58" t="s">
        <v>51</v>
      </c>
      <c r="C14" s="56">
        <v>0</v>
      </c>
      <c r="D14" s="2">
        <v>0</v>
      </c>
      <c r="E14" s="50" t="s">
        <v>60</v>
      </c>
      <c r="F14" s="56">
        <v>0</v>
      </c>
      <c r="G14" s="2">
        <v>0</v>
      </c>
      <c r="H14" s="50" t="s">
        <v>60</v>
      </c>
      <c r="I14" s="56">
        <v>0</v>
      </c>
      <c r="J14" s="2">
        <v>0</v>
      </c>
      <c r="K14" s="50" t="s">
        <v>60</v>
      </c>
      <c r="L14" s="56">
        <v>0</v>
      </c>
      <c r="M14" s="2">
        <v>0</v>
      </c>
      <c r="N14" s="62" t="s">
        <v>60</v>
      </c>
    </row>
    <row r="15" spans="1:14" ht="15" customHeight="1">
      <c r="A15" s="57">
        <v>9</v>
      </c>
      <c r="B15" s="58" t="s">
        <v>52</v>
      </c>
      <c r="C15" s="56">
        <v>388000</v>
      </c>
      <c r="D15" s="2">
        <v>1</v>
      </c>
      <c r="E15" s="50">
        <f>C15/D15</f>
        <v>388000</v>
      </c>
      <c r="F15" s="56">
        <v>0</v>
      </c>
      <c r="G15" s="2">
        <v>0</v>
      </c>
      <c r="H15" s="50" t="s">
        <v>60</v>
      </c>
      <c r="I15" s="56">
        <v>388000</v>
      </c>
      <c r="J15" s="2">
        <v>1</v>
      </c>
      <c r="K15" s="50">
        <f>I15/J15</f>
        <v>388000</v>
      </c>
      <c r="L15" s="56">
        <v>0</v>
      </c>
      <c r="M15" s="2">
        <v>0</v>
      </c>
      <c r="N15" s="62" t="s">
        <v>60</v>
      </c>
    </row>
    <row r="16" spans="1:14" ht="15" customHeight="1">
      <c r="A16" s="57">
        <v>10</v>
      </c>
      <c r="B16" s="58" t="s">
        <v>53</v>
      </c>
      <c r="C16" s="2">
        <v>0</v>
      </c>
      <c r="D16" s="2">
        <v>0</v>
      </c>
      <c r="E16" s="50" t="s">
        <v>60</v>
      </c>
      <c r="F16" s="2">
        <v>0</v>
      </c>
      <c r="G16" s="2">
        <v>0</v>
      </c>
      <c r="H16" s="50" t="s">
        <v>60</v>
      </c>
      <c r="I16" s="2">
        <v>0</v>
      </c>
      <c r="J16" s="2">
        <v>0</v>
      </c>
      <c r="K16" s="50" t="s">
        <v>60</v>
      </c>
      <c r="L16" s="2">
        <v>0</v>
      </c>
      <c r="M16" s="2">
        <v>0</v>
      </c>
      <c r="N16" s="62" t="s">
        <v>60</v>
      </c>
    </row>
    <row r="17" spans="1:14" ht="15" customHeight="1">
      <c r="A17" s="57">
        <v>11</v>
      </c>
      <c r="B17" s="58" t="s">
        <v>54</v>
      </c>
      <c r="C17" s="2">
        <v>0</v>
      </c>
      <c r="D17" s="2">
        <v>0</v>
      </c>
      <c r="E17" s="50" t="s">
        <v>60</v>
      </c>
      <c r="F17" s="2">
        <v>0</v>
      </c>
      <c r="G17" s="2">
        <v>0</v>
      </c>
      <c r="H17" s="50" t="s">
        <v>60</v>
      </c>
      <c r="I17" s="2">
        <v>0</v>
      </c>
      <c r="J17" s="2">
        <v>0</v>
      </c>
      <c r="K17" s="50" t="s">
        <v>60</v>
      </c>
      <c r="L17" s="2">
        <v>0</v>
      </c>
      <c r="M17" s="2">
        <v>0</v>
      </c>
      <c r="N17" s="62" t="s">
        <v>60</v>
      </c>
    </row>
    <row r="18" spans="1:14" ht="15" customHeight="1">
      <c r="A18" s="57">
        <v>12</v>
      </c>
      <c r="B18" s="58" t="s">
        <v>55</v>
      </c>
      <c r="C18" s="2">
        <v>6561974</v>
      </c>
      <c r="D18" s="2">
        <v>1</v>
      </c>
      <c r="E18" s="50">
        <f>C18/D18</f>
        <v>6561974</v>
      </c>
      <c r="F18" s="2">
        <v>0</v>
      </c>
      <c r="G18" s="2">
        <v>0</v>
      </c>
      <c r="H18" s="50" t="s">
        <v>60</v>
      </c>
      <c r="I18" s="2">
        <v>0</v>
      </c>
      <c r="J18" s="2">
        <v>0</v>
      </c>
      <c r="K18" s="50" t="s">
        <v>60</v>
      </c>
      <c r="L18" s="2">
        <v>6561974</v>
      </c>
      <c r="M18" s="2">
        <v>1</v>
      </c>
      <c r="N18" s="44">
        <f>L18/M18</f>
        <v>6561974</v>
      </c>
    </row>
    <row r="19" spans="1:14" ht="15" customHeight="1">
      <c r="A19" s="57">
        <v>13</v>
      </c>
      <c r="B19" s="58" t="s">
        <v>56</v>
      </c>
      <c r="C19" s="2">
        <v>2101060</v>
      </c>
      <c r="D19" s="2">
        <v>1</v>
      </c>
      <c r="E19" s="50">
        <f>C19/D19</f>
        <v>2101060</v>
      </c>
      <c r="F19" s="2">
        <v>0</v>
      </c>
      <c r="G19" s="2">
        <v>0</v>
      </c>
      <c r="H19" s="50" t="s">
        <v>60</v>
      </c>
      <c r="I19" s="2">
        <v>0</v>
      </c>
      <c r="J19" s="2">
        <v>0</v>
      </c>
      <c r="K19" s="50" t="s">
        <v>60</v>
      </c>
      <c r="L19" s="2">
        <v>2101060</v>
      </c>
      <c r="M19" s="2">
        <v>1</v>
      </c>
      <c r="N19" s="44">
        <f>L19/M19</f>
        <v>2101060</v>
      </c>
    </row>
    <row r="20" spans="1:14" ht="15" customHeight="1">
      <c r="A20" s="57">
        <v>14</v>
      </c>
      <c r="B20" s="58" t="s">
        <v>57</v>
      </c>
      <c r="C20" s="2">
        <v>0</v>
      </c>
      <c r="D20" s="2">
        <v>0</v>
      </c>
      <c r="E20" s="50" t="s">
        <v>60</v>
      </c>
      <c r="F20" s="2">
        <v>0</v>
      </c>
      <c r="G20" s="2">
        <v>0</v>
      </c>
      <c r="H20" s="50" t="s">
        <v>60</v>
      </c>
      <c r="I20" s="2">
        <v>0</v>
      </c>
      <c r="J20" s="2">
        <v>0</v>
      </c>
      <c r="K20" s="50" t="s">
        <v>60</v>
      </c>
      <c r="L20" s="2">
        <v>0</v>
      </c>
      <c r="M20" s="2">
        <v>0</v>
      </c>
      <c r="N20" s="62" t="s">
        <v>60</v>
      </c>
    </row>
    <row r="21" spans="1:14" ht="15" customHeight="1">
      <c r="A21" s="57">
        <v>15</v>
      </c>
      <c r="B21" s="58" t="s">
        <v>58</v>
      </c>
      <c r="C21" s="2">
        <v>507147</v>
      </c>
      <c r="D21" s="2">
        <v>2</v>
      </c>
      <c r="E21" s="50">
        <f>C21/D21</f>
        <v>253573.5</v>
      </c>
      <c r="F21" s="2">
        <v>0</v>
      </c>
      <c r="G21" s="2">
        <v>0</v>
      </c>
      <c r="H21" s="50" t="s">
        <v>60</v>
      </c>
      <c r="I21" s="2">
        <v>0</v>
      </c>
      <c r="J21" s="2">
        <v>0</v>
      </c>
      <c r="K21" s="50" t="s">
        <v>60</v>
      </c>
      <c r="L21" s="2">
        <v>507147</v>
      </c>
      <c r="M21" s="2">
        <v>2</v>
      </c>
      <c r="N21" s="44">
        <f>L21/M21</f>
        <v>253573.5</v>
      </c>
    </row>
    <row r="22" spans="1:14" ht="15" customHeight="1">
      <c r="A22" s="57">
        <v>16</v>
      </c>
      <c r="B22" s="58" t="s">
        <v>59</v>
      </c>
      <c r="C22" s="2">
        <v>0</v>
      </c>
      <c r="D22" s="2">
        <v>0</v>
      </c>
      <c r="E22" s="50" t="s">
        <v>60</v>
      </c>
      <c r="F22" s="2">
        <v>0</v>
      </c>
      <c r="G22" s="2">
        <v>0</v>
      </c>
      <c r="H22" s="50" t="s">
        <v>60</v>
      </c>
      <c r="I22" s="2">
        <v>0</v>
      </c>
      <c r="J22" s="2">
        <v>0</v>
      </c>
      <c r="K22" s="50" t="s">
        <v>60</v>
      </c>
      <c r="L22" s="2">
        <v>0</v>
      </c>
      <c r="M22" s="2">
        <v>0</v>
      </c>
      <c r="N22" s="62" t="s">
        <v>60</v>
      </c>
    </row>
    <row r="23" spans="1:14" ht="15" customHeight="1">
      <c r="A23" s="59" t="s">
        <v>7</v>
      </c>
      <c r="B23" s="60" t="s">
        <v>6</v>
      </c>
      <c r="C23" s="10">
        <f>SUM(C7:C22)</f>
        <v>12635559</v>
      </c>
      <c r="D23" s="10">
        <f>SUM(D7:D22)</f>
        <v>7</v>
      </c>
      <c r="E23" s="55">
        <f>C23/D23</f>
        <v>1805079.857142857</v>
      </c>
      <c r="F23" s="10">
        <f>SUM(F7:F22)</f>
        <v>0</v>
      </c>
      <c r="G23" s="10">
        <f>SUM(G7:G22)</f>
        <v>0</v>
      </c>
      <c r="H23" s="55" t="s">
        <v>60</v>
      </c>
      <c r="I23" s="10">
        <f>SUM(I7:I22)</f>
        <v>388000</v>
      </c>
      <c r="J23" s="10">
        <f>SUM(J7:J22)</f>
        <v>1</v>
      </c>
      <c r="K23" s="55">
        <f>I23/J23</f>
        <v>388000</v>
      </c>
      <c r="L23" s="10">
        <f>SUM(L7:L22)</f>
        <v>12247559</v>
      </c>
      <c r="M23" s="10">
        <f>SUM(M7:M22)</f>
        <v>6</v>
      </c>
      <c r="N23" s="54">
        <f>L23/M23</f>
        <v>2041259.8333333333</v>
      </c>
    </row>
    <row r="27" spans="1:14" ht="15" customHeight="1">
      <c r="A27" s="86" t="s">
        <v>70</v>
      </c>
      <c r="B27" s="86"/>
      <c r="C27" s="86"/>
      <c r="D27" s="86"/>
      <c r="E27" s="86"/>
      <c r="F27" s="107"/>
      <c r="G27" s="107"/>
      <c r="H27" s="107"/>
      <c r="I27" s="107"/>
      <c r="J27" s="107"/>
      <c r="K27" s="107"/>
      <c r="L27" s="107"/>
      <c r="M27" s="107"/>
      <c r="N27" s="107"/>
    </row>
    <row r="29" spans="1:14" ht="9.75" customHeight="1">
      <c r="A29" s="87" t="s">
        <v>0</v>
      </c>
      <c r="B29" s="89" t="s">
        <v>23</v>
      </c>
      <c r="C29" s="91" t="s">
        <v>65</v>
      </c>
      <c r="D29" s="91"/>
      <c r="E29" s="99"/>
      <c r="F29" s="100"/>
      <c r="G29" s="100"/>
      <c r="H29" s="100"/>
      <c r="I29" s="100"/>
      <c r="J29" s="100"/>
      <c r="K29" s="100"/>
      <c r="L29" s="101"/>
      <c r="M29" s="101"/>
      <c r="N29" s="102"/>
    </row>
    <row r="30" spans="1:14" ht="9.75" customHeight="1">
      <c r="A30" s="105"/>
      <c r="B30" s="106"/>
      <c r="C30" s="96" t="s">
        <v>30</v>
      </c>
      <c r="D30" s="97"/>
      <c r="E30" s="97"/>
      <c r="F30" s="96" t="s">
        <v>41</v>
      </c>
      <c r="G30" s="97"/>
      <c r="H30" s="97"/>
      <c r="I30" s="97"/>
      <c r="J30" s="97"/>
      <c r="K30" s="97"/>
      <c r="L30" s="103"/>
      <c r="M30" s="103"/>
      <c r="N30" s="104"/>
    </row>
    <row r="31" spans="1:14" ht="9.75" customHeight="1">
      <c r="A31" s="105"/>
      <c r="B31" s="106"/>
      <c r="C31" s="97"/>
      <c r="D31" s="97"/>
      <c r="E31" s="97"/>
      <c r="F31" s="96" t="s">
        <v>32</v>
      </c>
      <c r="G31" s="97"/>
      <c r="H31" s="97"/>
      <c r="I31" s="96" t="s">
        <v>31</v>
      </c>
      <c r="J31" s="97"/>
      <c r="K31" s="97"/>
      <c r="L31" s="96" t="s">
        <v>40</v>
      </c>
      <c r="M31" s="97"/>
      <c r="N31" s="98"/>
    </row>
    <row r="32" spans="1:14" ht="65.25" customHeight="1">
      <c r="A32" s="88"/>
      <c r="B32" s="90"/>
      <c r="C32" s="9" t="s">
        <v>27</v>
      </c>
      <c r="D32" s="9" t="s">
        <v>42</v>
      </c>
      <c r="E32" s="51" t="s">
        <v>43</v>
      </c>
      <c r="F32" s="106" t="s">
        <v>27</v>
      </c>
      <c r="G32" s="106"/>
      <c r="H32" s="9" t="s">
        <v>42</v>
      </c>
      <c r="I32" s="106" t="s">
        <v>27</v>
      </c>
      <c r="J32" s="106"/>
      <c r="K32" s="9" t="s">
        <v>42</v>
      </c>
      <c r="L32" s="106" t="s">
        <v>27</v>
      </c>
      <c r="M32" s="106"/>
      <c r="N32" s="52" t="s">
        <v>42</v>
      </c>
    </row>
    <row r="33" spans="1:14" ht="15" customHeight="1">
      <c r="A33" s="63">
        <v>1</v>
      </c>
      <c r="B33" s="64" t="s">
        <v>44</v>
      </c>
      <c r="C33" s="65">
        <v>2222542</v>
      </c>
      <c r="D33" s="65">
        <v>3</v>
      </c>
      <c r="E33" s="65">
        <v>117</v>
      </c>
      <c r="F33" s="94">
        <v>709390</v>
      </c>
      <c r="G33" s="94"/>
      <c r="H33" s="65">
        <v>1</v>
      </c>
      <c r="I33" s="94">
        <v>406200</v>
      </c>
      <c r="J33" s="95"/>
      <c r="K33" s="65">
        <v>1</v>
      </c>
      <c r="L33" s="94">
        <v>1106952</v>
      </c>
      <c r="M33" s="95"/>
      <c r="N33" s="66">
        <v>1</v>
      </c>
    </row>
    <row r="34" spans="1:14" ht="15" customHeight="1">
      <c r="A34" s="63">
        <v>2</v>
      </c>
      <c r="B34" s="64" t="s">
        <v>45</v>
      </c>
      <c r="C34" s="65">
        <v>614973</v>
      </c>
      <c r="D34" s="65">
        <v>2</v>
      </c>
      <c r="E34" s="65">
        <v>55</v>
      </c>
      <c r="F34" s="94"/>
      <c r="G34" s="94">
        <v>0</v>
      </c>
      <c r="H34" s="65">
        <v>0</v>
      </c>
      <c r="I34" s="94"/>
      <c r="J34" s="94">
        <v>0</v>
      </c>
      <c r="K34" s="65">
        <v>0</v>
      </c>
      <c r="L34" s="94">
        <v>614973</v>
      </c>
      <c r="M34" s="95"/>
      <c r="N34" s="66">
        <v>2</v>
      </c>
    </row>
    <row r="35" spans="1:14" ht="15" customHeight="1">
      <c r="A35" s="63">
        <v>3</v>
      </c>
      <c r="B35" s="64" t="s">
        <v>46</v>
      </c>
      <c r="C35" s="65">
        <v>348574</v>
      </c>
      <c r="D35" s="65">
        <v>2</v>
      </c>
      <c r="E35" s="65">
        <v>59</v>
      </c>
      <c r="F35" s="94"/>
      <c r="G35" s="94">
        <v>0</v>
      </c>
      <c r="H35" s="65">
        <v>0</v>
      </c>
      <c r="I35" s="94"/>
      <c r="J35" s="94">
        <v>0</v>
      </c>
      <c r="K35" s="65">
        <v>0</v>
      </c>
      <c r="L35" s="94">
        <v>348574</v>
      </c>
      <c r="M35" s="95"/>
      <c r="N35" s="66">
        <v>2</v>
      </c>
    </row>
    <row r="36" spans="1:14" ht="15" customHeight="1">
      <c r="A36" s="63">
        <v>4</v>
      </c>
      <c r="B36" s="64" t="s">
        <v>47</v>
      </c>
      <c r="C36" s="65">
        <v>0</v>
      </c>
      <c r="D36" s="65">
        <v>0</v>
      </c>
      <c r="E36" s="65">
        <v>0</v>
      </c>
      <c r="F36" s="94"/>
      <c r="G36" s="94">
        <v>0</v>
      </c>
      <c r="H36" s="65">
        <v>0</v>
      </c>
      <c r="I36" s="94"/>
      <c r="J36" s="94">
        <v>0</v>
      </c>
      <c r="K36" s="65">
        <v>0</v>
      </c>
      <c r="L36" s="94"/>
      <c r="M36" s="94">
        <v>0</v>
      </c>
      <c r="N36" s="66">
        <v>0</v>
      </c>
    </row>
    <row r="37" spans="1:14" ht="15" customHeight="1">
      <c r="A37" s="63">
        <v>5</v>
      </c>
      <c r="B37" s="64" t="s">
        <v>48</v>
      </c>
      <c r="C37" s="65">
        <v>0</v>
      </c>
      <c r="D37" s="65">
        <v>0</v>
      </c>
      <c r="E37" s="65">
        <v>0</v>
      </c>
      <c r="F37" s="94"/>
      <c r="G37" s="94">
        <v>0</v>
      </c>
      <c r="H37" s="65">
        <v>0</v>
      </c>
      <c r="I37" s="94"/>
      <c r="J37" s="94">
        <v>0</v>
      </c>
      <c r="K37" s="65">
        <v>0</v>
      </c>
      <c r="L37" s="94"/>
      <c r="M37" s="94">
        <v>0</v>
      </c>
      <c r="N37" s="66">
        <v>0</v>
      </c>
    </row>
    <row r="38" spans="1:14" ht="15" customHeight="1">
      <c r="A38" s="63">
        <v>6</v>
      </c>
      <c r="B38" s="64" t="s">
        <v>49</v>
      </c>
      <c r="C38" s="65">
        <v>2220760</v>
      </c>
      <c r="D38" s="65">
        <v>5</v>
      </c>
      <c r="E38" s="65">
        <v>141</v>
      </c>
      <c r="F38" s="94">
        <v>725056</v>
      </c>
      <c r="G38" s="95"/>
      <c r="H38" s="65">
        <v>1</v>
      </c>
      <c r="I38" s="94">
        <v>799163</v>
      </c>
      <c r="J38" s="95"/>
      <c r="K38" s="65">
        <v>2</v>
      </c>
      <c r="L38" s="94">
        <v>696541</v>
      </c>
      <c r="M38" s="95"/>
      <c r="N38" s="66">
        <v>2</v>
      </c>
    </row>
    <row r="39" spans="1:14" ht="15" customHeight="1">
      <c r="A39" s="63">
        <v>7</v>
      </c>
      <c r="B39" s="64" t="s">
        <v>50</v>
      </c>
      <c r="C39" s="65">
        <v>0</v>
      </c>
      <c r="D39" s="65">
        <v>0</v>
      </c>
      <c r="E39" s="65">
        <v>0</v>
      </c>
      <c r="F39" s="94"/>
      <c r="G39" s="94">
        <v>0</v>
      </c>
      <c r="H39" s="65">
        <v>0</v>
      </c>
      <c r="I39" s="94"/>
      <c r="J39" s="94">
        <v>0</v>
      </c>
      <c r="K39" s="65">
        <v>0</v>
      </c>
      <c r="L39" s="94">
        <v>0</v>
      </c>
      <c r="M39" s="95"/>
      <c r="N39" s="66">
        <v>0</v>
      </c>
    </row>
    <row r="40" spans="1:14" ht="15" customHeight="1">
      <c r="A40" s="63">
        <v>8</v>
      </c>
      <c r="B40" s="64" t="s">
        <v>51</v>
      </c>
      <c r="C40" s="65">
        <v>1156120</v>
      </c>
      <c r="D40" s="65">
        <v>2</v>
      </c>
      <c r="E40" s="65">
        <v>85</v>
      </c>
      <c r="F40" s="94"/>
      <c r="G40" s="94">
        <v>0</v>
      </c>
      <c r="H40" s="65">
        <v>0</v>
      </c>
      <c r="I40" s="94"/>
      <c r="J40" s="94">
        <v>0</v>
      </c>
      <c r="K40" s="65">
        <v>0</v>
      </c>
      <c r="L40" s="94">
        <v>1156120</v>
      </c>
      <c r="M40" s="95"/>
      <c r="N40" s="66">
        <v>2</v>
      </c>
    </row>
    <row r="41" spans="1:14" ht="15" customHeight="1">
      <c r="A41" s="63">
        <v>9</v>
      </c>
      <c r="B41" s="64" t="s">
        <v>52</v>
      </c>
      <c r="C41" s="65">
        <v>1411657</v>
      </c>
      <c r="D41" s="65">
        <v>2</v>
      </c>
      <c r="E41" s="65">
        <v>73</v>
      </c>
      <c r="F41" s="94"/>
      <c r="G41" s="94">
        <v>0</v>
      </c>
      <c r="H41" s="65">
        <v>0</v>
      </c>
      <c r="I41" s="94"/>
      <c r="J41" s="94">
        <v>0</v>
      </c>
      <c r="K41" s="65">
        <v>0</v>
      </c>
      <c r="L41" s="94">
        <v>1411657</v>
      </c>
      <c r="M41" s="95"/>
      <c r="N41" s="66">
        <v>2</v>
      </c>
    </row>
    <row r="42" spans="1:14" ht="15" customHeight="1">
      <c r="A42" s="63">
        <v>10</v>
      </c>
      <c r="B42" s="64" t="s">
        <v>53</v>
      </c>
      <c r="C42" s="65">
        <v>0</v>
      </c>
      <c r="D42" s="65">
        <v>0</v>
      </c>
      <c r="E42" s="65">
        <v>0</v>
      </c>
      <c r="F42" s="94"/>
      <c r="G42" s="94">
        <v>0</v>
      </c>
      <c r="H42" s="65">
        <v>0</v>
      </c>
      <c r="I42" s="94"/>
      <c r="J42" s="94">
        <v>0</v>
      </c>
      <c r="K42" s="65">
        <v>0</v>
      </c>
      <c r="L42" s="94"/>
      <c r="M42" s="94">
        <v>0</v>
      </c>
      <c r="N42" s="66">
        <v>0</v>
      </c>
    </row>
    <row r="43" spans="1:14" ht="15" customHeight="1">
      <c r="A43" s="63">
        <v>11</v>
      </c>
      <c r="B43" s="64" t="s">
        <v>54</v>
      </c>
      <c r="C43" s="65">
        <v>730000</v>
      </c>
      <c r="D43" s="65">
        <v>1</v>
      </c>
      <c r="E43" s="65">
        <v>32</v>
      </c>
      <c r="F43" s="94">
        <v>730000</v>
      </c>
      <c r="G43" s="95"/>
      <c r="H43" s="65">
        <v>1</v>
      </c>
      <c r="I43" s="94"/>
      <c r="J43" s="94">
        <v>0</v>
      </c>
      <c r="K43" s="65">
        <v>0</v>
      </c>
      <c r="L43" s="94"/>
      <c r="M43" s="94">
        <v>0</v>
      </c>
      <c r="N43" s="66">
        <v>0</v>
      </c>
    </row>
    <row r="44" spans="1:14" ht="15" customHeight="1">
      <c r="A44" s="63">
        <v>12</v>
      </c>
      <c r="B44" s="64" t="s">
        <v>55</v>
      </c>
      <c r="C44" s="65">
        <v>3164625</v>
      </c>
      <c r="D44" s="65">
        <v>6</v>
      </c>
      <c r="E44" s="65">
        <v>195</v>
      </c>
      <c r="F44" s="94">
        <v>473062</v>
      </c>
      <c r="G44" s="95"/>
      <c r="H44" s="65">
        <v>1</v>
      </c>
      <c r="I44" s="94">
        <v>815625</v>
      </c>
      <c r="J44" s="95"/>
      <c r="K44" s="65">
        <v>1</v>
      </c>
      <c r="L44" s="94">
        <v>1875938</v>
      </c>
      <c r="M44" s="95"/>
      <c r="N44" s="66">
        <v>4</v>
      </c>
    </row>
    <row r="45" spans="1:14" ht="15" customHeight="1">
      <c r="A45" s="63">
        <v>13</v>
      </c>
      <c r="B45" s="64" t="s">
        <v>56</v>
      </c>
      <c r="C45" s="65">
        <v>815830</v>
      </c>
      <c r="D45" s="65">
        <v>2</v>
      </c>
      <c r="E45" s="65">
        <v>82</v>
      </c>
      <c r="F45" s="94"/>
      <c r="G45" s="94">
        <v>0</v>
      </c>
      <c r="H45" s="65">
        <v>0</v>
      </c>
      <c r="I45" s="94"/>
      <c r="J45" s="94">
        <v>0</v>
      </c>
      <c r="K45" s="65">
        <v>0</v>
      </c>
      <c r="L45" s="94">
        <v>815830</v>
      </c>
      <c r="M45" s="95"/>
      <c r="N45" s="66">
        <v>2</v>
      </c>
    </row>
    <row r="46" spans="1:14" ht="15" customHeight="1">
      <c r="A46" s="63">
        <v>14</v>
      </c>
      <c r="B46" s="64" t="s">
        <v>57</v>
      </c>
      <c r="C46" s="65">
        <v>1006320</v>
      </c>
      <c r="D46" s="65">
        <v>2</v>
      </c>
      <c r="E46" s="65">
        <v>65</v>
      </c>
      <c r="F46" s="94"/>
      <c r="G46" s="94">
        <v>0</v>
      </c>
      <c r="H46" s="65">
        <v>0</v>
      </c>
      <c r="I46" s="94"/>
      <c r="J46" s="94">
        <v>0</v>
      </c>
      <c r="K46" s="65">
        <v>0</v>
      </c>
      <c r="L46" s="94">
        <v>1006320</v>
      </c>
      <c r="M46" s="95"/>
      <c r="N46" s="66">
        <v>2</v>
      </c>
    </row>
    <row r="47" spans="1:14" ht="15" customHeight="1">
      <c r="A47" s="63">
        <v>15</v>
      </c>
      <c r="B47" s="64" t="s">
        <v>58</v>
      </c>
      <c r="C47" s="65">
        <v>3671213</v>
      </c>
      <c r="D47" s="65">
        <v>5</v>
      </c>
      <c r="E47" s="65">
        <v>236</v>
      </c>
      <c r="F47" s="94"/>
      <c r="G47" s="94">
        <v>0</v>
      </c>
      <c r="H47" s="65">
        <v>0</v>
      </c>
      <c r="I47" s="94"/>
      <c r="J47" s="94">
        <v>0</v>
      </c>
      <c r="K47" s="65">
        <v>0</v>
      </c>
      <c r="L47" s="94">
        <v>3671213</v>
      </c>
      <c r="M47" s="95"/>
      <c r="N47" s="66">
        <v>5</v>
      </c>
    </row>
    <row r="48" spans="1:14" ht="15" customHeight="1">
      <c r="A48" s="63">
        <v>16</v>
      </c>
      <c r="B48" s="64" t="s">
        <v>59</v>
      </c>
      <c r="C48" s="65">
        <v>0</v>
      </c>
      <c r="D48" s="65">
        <v>0</v>
      </c>
      <c r="E48" s="65">
        <v>0</v>
      </c>
      <c r="F48" s="94"/>
      <c r="G48" s="94">
        <v>0</v>
      </c>
      <c r="H48" s="65">
        <v>0</v>
      </c>
      <c r="I48" s="94"/>
      <c r="J48" s="94">
        <v>0</v>
      </c>
      <c r="K48" s="65">
        <v>0</v>
      </c>
      <c r="L48" s="94">
        <v>0</v>
      </c>
      <c r="M48" s="95"/>
      <c r="N48" s="66">
        <v>0</v>
      </c>
    </row>
    <row r="49" spans="1:14" ht="15" customHeight="1">
      <c r="A49" s="59" t="s">
        <v>7</v>
      </c>
      <c r="B49" s="61" t="s">
        <v>6</v>
      </c>
      <c r="C49" s="10">
        <f>SUM(C33:C48)</f>
        <v>17362614</v>
      </c>
      <c r="D49" s="10">
        <f aca="true" t="shared" si="0" ref="D49:N49">SUM(D33:D48)</f>
        <v>32</v>
      </c>
      <c r="E49" s="10">
        <f t="shared" si="0"/>
        <v>1140</v>
      </c>
      <c r="F49" s="93">
        <f t="shared" si="0"/>
        <v>2637508</v>
      </c>
      <c r="G49" s="93"/>
      <c r="H49" s="10">
        <f t="shared" si="0"/>
        <v>4</v>
      </c>
      <c r="I49" s="93">
        <f t="shared" si="0"/>
        <v>2020988</v>
      </c>
      <c r="J49" s="93"/>
      <c r="K49" s="10">
        <f t="shared" si="0"/>
        <v>4</v>
      </c>
      <c r="L49" s="93">
        <f t="shared" si="0"/>
        <v>12704118</v>
      </c>
      <c r="M49" s="93"/>
      <c r="N49" s="53">
        <f t="shared" si="0"/>
        <v>24</v>
      </c>
    </row>
  </sheetData>
  <mergeCells count="72">
    <mergeCell ref="B29:B32"/>
    <mergeCell ref="C29:N29"/>
    <mergeCell ref="C30:E31"/>
    <mergeCell ref="F30:N30"/>
    <mergeCell ref="F31:H31"/>
    <mergeCell ref="I31:K31"/>
    <mergeCell ref="L31:N31"/>
    <mergeCell ref="F32:G32"/>
    <mergeCell ref="I32:J32"/>
    <mergeCell ref="L32:M32"/>
    <mergeCell ref="F33:G33"/>
    <mergeCell ref="F34:G34"/>
    <mergeCell ref="F35:G35"/>
    <mergeCell ref="F36:G36"/>
    <mergeCell ref="A1:N1"/>
    <mergeCell ref="A27:N27"/>
    <mergeCell ref="A29:A32"/>
    <mergeCell ref="F37:G37"/>
    <mergeCell ref="I33:J33"/>
    <mergeCell ref="I34:J34"/>
    <mergeCell ref="I35:J35"/>
    <mergeCell ref="I36:J36"/>
    <mergeCell ref="I37:J37"/>
    <mergeCell ref="L33:M33"/>
    <mergeCell ref="C3:N3"/>
    <mergeCell ref="F4:N4"/>
    <mergeCell ref="A3:A6"/>
    <mergeCell ref="B3:B6"/>
    <mergeCell ref="F5:H5"/>
    <mergeCell ref="I5:K5"/>
    <mergeCell ref="C4:E5"/>
    <mergeCell ref="F38:G38"/>
    <mergeCell ref="I38:J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L5:N5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9:M49"/>
    <mergeCell ref="L45:M45"/>
    <mergeCell ref="L46:M46"/>
    <mergeCell ref="L47:M47"/>
    <mergeCell ref="L48:M48"/>
  </mergeCells>
  <printOptions/>
  <pageMargins left="0.3937007874015748" right="0.3937007874015748" top="0.7874015748031497" bottom="0.4724409448818898" header="0.3937007874015748" footer="0.2755905511811024"/>
  <pageSetup horizontalDpi="1200" verticalDpi="1200" orientation="portrait" paperSize="9" r:id="rId1"/>
  <headerFooter alignWithMargins="0">
    <oddHeader xml:space="preserve">&amp;L&amp;9       </oddHeader>
    <oddFooter>&amp;R&amp;9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*.*</cp:lastModifiedBy>
  <cp:lastPrinted>2007-03-22T08:42:38Z</cp:lastPrinted>
  <dcterms:created xsi:type="dcterms:W3CDTF">2001-03-23T08:52:09Z</dcterms:created>
  <dcterms:modified xsi:type="dcterms:W3CDTF">2008-03-12T12:40:17Z</dcterms:modified>
  <cp:category/>
  <cp:version/>
  <cp:contentType/>
  <cp:contentStatus/>
</cp:coreProperties>
</file>